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LM\Desktop\changement de prix a effectuer\"/>
    </mc:Choice>
  </mc:AlternateContent>
  <xr:revisionPtr revIDLastSave="0" documentId="8_{C6585AE9-113C-4F54-91D6-EEF3C78AD2C4}" xr6:coauthVersionLast="47" xr6:coauthVersionMax="47" xr10:uidLastSave="{00000000-0000-0000-0000-000000000000}"/>
  <bookViews>
    <workbookView xWindow="-26235" yWindow="360" windowWidth="13860" windowHeight="13545" tabRatio="599" xr2:uid="{54B74247-FD04-423B-86FF-F27B6A4AEC9E}"/>
  </bookViews>
  <sheets>
    <sheet name="Purchase Order" sheetId="3" r:id="rId1"/>
    <sheet name="Attachment A - TV" sheetId="4" r:id="rId2"/>
    <sheet name="Attachment B - PHONE" sheetId="5" r:id="rId3"/>
  </sheets>
  <definedNames>
    <definedName name="_xlnm.Print_Area" localSheetId="1">'Attachment A - TV'!$A$1:$G$44</definedName>
    <definedName name="_xlnm.Print_Area" localSheetId="2">'Attachment B - PHONE'!$A$1:$G$46</definedName>
    <definedName name="_xlnm.Print_Area" localSheetId="0">'Purchase Order'!$A$1:$H$49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H19" i="3"/>
  <c r="H15" i="3"/>
  <c r="H16" i="3"/>
  <c r="H22" i="3"/>
  <c r="H21" i="3"/>
  <c r="H20" i="3"/>
  <c r="H12" i="3"/>
  <c r="H6" i="3"/>
  <c r="H35" i="3"/>
  <c r="H39" i="3"/>
  <c r="H33" i="3"/>
  <c r="G34" i="5"/>
  <c r="G35" i="5"/>
  <c r="G36" i="5"/>
  <c r="G37" i="5"/>
  <c r="G38" i="5"/>
  <c r="G39" i="5"/>
  <c r="G33" i="5"/>
  <c r="G26" i="5"/>
  <c r="G27" i="5"/>
  <c r="G25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6" i="5"/>
  <c r="G22" i="5" l="1"/>
  <c r="G40" i="5" s="1"/>
  <c r="H28" i="3" s="1"/>
  <c r="H14" i="3"/>
  <c r="H13" i="3"/>
  <c r="H38" i="3"/>
  <c r="H34" i="3"/>
  <c r="H32" i="3"/>
  <c r="H31" i="3"/>
  <c r="E7" i="3" l="1"/>
  <c r="H7" i="3" s="1"/>
  <c r="H8" i="3" s="1"/>
  <c r="H27" i="3" l="1"/>
  <c r="H26" i="3"/>
  <c r="H17" i="3"/>
  <c r="G7" i="4"/>
  <c r="G8" i="4"/>
  <c r="G9" i="4"/>
  <c r="G11" i="4"/>
  <c r="G13" i="4"/>
  <c r="G15" i="4"/>
  <c r="G17" i="4"/>
  <c r="G19" i="4"/>
  <c r="G20" i="4"/>
  <c r="G22" i="4"/>
  <c r="G24" i="4"/>
  <c r="G26" i="4"/>
  <c r="G28" i="4"/>
  <c r="G30" i="4"/>
  <c r="G32" i="4"/>
  <c r="G34" i="4"/>
  <c r="G37" i="4"/>
  <c r="G38" i="4"/>
  <c r="G39" i="4"/>
  <c r="G6" i="4"/>
  <c r="G41" i="4" l="1"/>
  <c r="H23" i="3" s="1"/>
  <c r="H29" i="3" s="1"/>
  <c r="H37" i="3" l="1"/>
  <c r="H40" i="3" s="1"/>
  <c r="H36" i="3"/>
</calcChain>
</file>

<file path=xl/sharedStrings.xml><?xml version="1.0" encoding="utf-8"?>
<sst xmlns="http://schemas.openxmlformats.org/spreadsheetml/2006/main" count="158" uniqueCount="139">
  <si>
    <t>Volume</t>
  </si>
  <si>
    <t>10 Mbps</t>
  </si>
  <si>
    <t>25 Mbps</t>
  </si>
  <si>
    <t>200 Go</t>
  </si>
  <si>
    <t>300 G0</t>
  </si>
  <si>
    <t>400 Go</t>
  </si>
  <si>
    <t>HD</t>
  </si>
  <si>
    <t>DATE:</t>
  </si>
  <si>
    <t>$</t>
  </si>
  <si>
    <t>$ / mois</t>
  </si>
  <si>
    <t>ANNEXE A</t>
  </si>
  <si>
    <t>$ / Mois</t>
  </si>
  <si>
    <t>SUPER TV</t>
  </si>
  <si>
    <t>SUPER TV RÉSEAU</t>
  </si>
  <si>
    <t>SUPER TV 3</t>
  </si>
  <si>
    <t>SUPER TV 4</t>
  </si>
  <si>
    <t>SUPER ÉCRAN</t>
  </si>
  <si>
    <t>Super stations</t>
  </si>
  <si>
    <t>Sports</t>
  </si>
  <si>
    <t>TVA Sports</t>
  </si>
  <si>
    <t>Crave</t>
  </si>
  <si>
    <t>Crave extra</t>
  </si>
  <si>
    <t>Découverte</t>
  </si>
  <si>
    <t>Variété</t>
  </si>
  <si>
    <t>Variété +</t>
  </si>
  <si>
    <t>Actualité</t>
  </si>
  <si>
    <t>Jeunesse</t>
  </si>
  <si>
    <t>Style de vie</t>
  </si>
  <si>
    <t>Diversité</t>
  </si>
  <si>
    <t>Adulte:</t>
  </si>
  <si>
    <t>Playboy TV</t>
  </si>
  <si>
    <r>
      <t xml:space="preserve">TOTAL FORFAITS </t>
    </r>
    <r>
      <rPr>
        <b/>
        <i/>
        <vertAlign val="superscript"/>
        <sz val="11"/>
        <color theme="1"/>
        <rFont val="Calibri"/>
        <family val="2"/>
        <scheme val="minor"/>
      </rPr>
      <t>(1)</t>
    </r>
  </si>
  <si>
    <t>(1) TAXES EN SUS</t>
  </si>
  <si>
    <t>BON DE COMMANDE</t>
  </si>
  <si>
    <t>ANNEXE B</t>
  </si>
  <si>
    <t>Obtention de numéros personnalisés</t>
  </si>
  <si>
    <t>Inscription supplémentaire au bottin (résidentiel)</t>
  </si>
  <si>
    <t>Afficheur (nom et numéro)</t>
  </si>
  <si>
    <t>Afficheur sur appel en attente (nom et numéro)</t>
  </si>
  <si>
    <t>Messagerie vocale</t>
  </si>
  <si>
    <t>Appel en attente</t>
  </si>
  <si>
    <r>
      <t xml:space="preserve">Renvoi automatique (*72)       </t>
    </r>
    <r>
      <rPr>
        <b/>
        <i/>
        <sz val="11"/>
        <color theme="1"/>
        <rFont val="Calibri"/>
        <family val="2"/>
        <scheme val="minor"/>
      </rPr>
      <t xml:space="preserve">                 </t>
    </r>
    <r>
      <rPr>
        <b/>
        <i/>
        <sz val="11"/>
        <rFont val="Calibri"/>
        <family val="2"/>
        <scheme val="minor"/>
      </rPr>
      <t>à l'utilisation</t>
    </r>
  </si>
  <si>
    <t>Renvoi automatique sur occupation</t>
  </si>
  <si>
    <t>Renvoi automatique sur non-réponse</t>
  </si>
  <si>
    <t>Conférence à trois</t>
  </si>
  <si>
    <r>
      <t xml:space="preserve">Rappel du dernier numéro (*69)          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b/>
        <i/>
        <sz val="11"/>
        <rFont val="Calibri"/>
        <family val="2"/>
        <scheme val="minor"/>
      </rPr>
      <t>à l'utilisation</t>
    </r>
  </si>
  <si>
    <t>Sélecteur</t>
  </si>
  <si>
    <t>Numéro non publié (confidentiel)</t>
  </si>
  <si>
    <r>
      <t xml:space="preserve">Assistance 411                                              </t>
    </r>
    <r>
      <rPr>
        <b/>
        <i/>
        <sz val="11"/>
        <rFont val="Calibri"/>
        <family val="2"/>
        <scheme val="minor"/>
      </rPr>
      <t xml:space="preserve"> à l'utilisation</t>
    </r>
  </si>
  <si>
    <r>
      <t xml:space="preserve">Dépisteur (*57)                                            </t>
    </r>
    <r>
      <rPr>
        <b/>
        <i/>
        <sz val="11"/>
        <rFont val="Calibri"/>
        <family val="2"/>
        <scheme val="minor"/>
      </rPr>
      <t xml:space="preserve"> à l'utilisation</t>
    </r>
  </si>
  <si>
    <t xml:space="preserve">Activation du blocage des interurbains </t>
  </si>
  <si>
    <r>
      <t xml:space="preserve">TOTAL FORFAITS   </t>
    </r>
    <r>
      <rPr>
        <b/>
        <i/>
        <vertAlign val="superscript"/>
        <sz val="11"/>
        <color theme="1"/>
        <rFont val="Calibri"/>
        <family val="2"/>
        <scheme val="minor"/>
      </rPr>
      <t>(1)</t>
    </r>
  </si>
  <si>
    <t>Messagerie affaires</t>
  </si>
  <si>
    <t>Afficheur affaires</t>
  </si>
  <si>
    <t>Renvoi automatique</t>
  </si>
  <si>
    <t>Renvoi automatique (*72) illimité</t>
  </si>
  <si>
    <t>Rappel du dernier numéro (*69) illimité</t>
  </si>
  <si>
    <t>INTERURBAINS INTERNATIONNAUX</t>
  </si>
  <si>
    <t>Se référer au site WEB / Service à la clientèle</t>
  </si>
  <si>
    <t>Changement de nom au bottin téléphonique</t>
  </si>
  <si>
    <t>Réactivation des interurbains</t>
  </si>
  <si>
    <t>À l'utilisation</t>
  </si>
  <si>
    <t>Frais par ligne suspendue</t>
  </si>
  <si>
    <t>Abonnement à Crave requis</t>
  </si>
  <si>
    <t>Hustler TV</t>
  </si>
  <si>
    <t>Dorcel TV</t>
  </si>
  <si>
    <t>FORFAITS THÉMATIQUES TÉLÉVISION  (NOTE 1)</t>
  </si>
  <si>
    <t>FORFAITS TÉLÉPHONIE par ligne téléphonique - Résidentielle</t>
  </si>
  <si>
    <t>FORFAITS TÉLÉPHONIE par ligne téléphonique - AFFAIRES</t>
  </si>
  <si>
    <t>NOTE 1: Période d'abonnement minimum suggérée - 3 mois</t>
  </si>
  <si>
    <r>
      <rPr>
        <b/>
        <i/>
        <sz val="10"/>
        <color theme="1"/>
        <rFont val="Calibri"/>
        <family val="2"/>
        <scheme val="minor"/>
      </rPr>
      <t>NOTES 1</t>
    </r>
    <r>
      <rPr>
        <sz val="10"/>
        <color theme="1"/>
        <rFont val="Calibri"/>
        <family val="2"/>
        <scheme val="minor"/>
      </rPr>
      <t xml:space="preserve"> - </t>
    </r>
    <r>
      <rPr>
        <b/>
        <i/>
        <sz val="10"/>
        <color theme="1"/>
        <rFont val="Calibri"/>
        <family val="2"/>
        <scheme val="minor"/>
      </rPr>
      <t>Un délai de mise en service doit être programmé pour conserver un numéro.</t>
    </r>
  </si>
  <si>
    <r>
      <t xml:space="preserve">Frais initial d'activation      40 $                </t>
    </r>
    <r>
      <rPr>
        <b/>
        <i/>
        <sz val="11"/>
        <color theme="1"/>
        <rFont val="Calibri"/>
        <family val="2"/>
        <scheme val="minor"/>
      </rPr>
      <t>NOTE 1</t>
    </r>
  </si>
  <si>
    <t>Total</t>
  </si>
  <si>
    <r>
      <rPr>
        <b/>
        <sz val="11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 xml:space="preserve"> Mbps</t>
    </r>
  </si>
  <si>
    <r>
      <rPr>
        <b/>
        <sz val="11"/>
        <color theme="1"/>
        <rFont val="Calibri"/>
        <family val="2"/>
        <scheme val="minor"/>
      </rPr>
      <t xml:space="preserve">50 </t>
    </r>
    <r>
      <rPr>
        <sz val="11"/>
        <color theme="1"/>
        <rFont val="Calibri"/>
        <family val="2"/>
        <scheme val="minor"/>
      </rPr>
      <t>Mbps</t>
    </r>
  </si>
  <si>
    <r>
      <rPr>
        <b/>
        <sz val="11"/>
        <color theme="1"/>
        <rFont val="Calibri"/>
        <family val="2"/>
        <scheme val="minor"/>
      </rPr>
      <t>100</t>
    </r>
    <r>
      <rPr>
        <sz val="11"/>
        <color theme="1"/>
        <rFont val="Calibri"/>
        <family val="2"/>
        <scheme val="minor"/>
      </rPr>
      <t xml:space="preserve"> Mbps</t>
    </r>
  </si>
  <si>
    <r>
      <rPr>
        <b/>
        <sz val="11"/>
        <color theme="1"/>
        <rFont val="Calibri"/>
        <family val="2"/>
        <scheme val="minor"/>
      </rPr>
      <t>200</t>
    </r>
    <r>
      <rPr>
        <sz val="11"/>
        <color theme="1"/>
        <rFont val="Calibri"/>
        <family val="2"/>
        <scheme val="minor"/>
      </rPr>
      <t xml:space="preserve"> Mbps</t>
    </r>
  </si>
  <si>
    <t>Date____________________</t>
  </si>
  <si>
    <t>Postal Address / Correspondence</t>
  </si>
  <si>
    <t>Name:</t>
  </si>
  <si>
    <t>Address:</t>
  </si>
  <si>
    <t>Email:</t>
  </si>
  <si>
    <t>INSTALLATION COSTS</t>
  </si>
  <si>
    <r>
      <t xml:space="preserve">2 - </t>
    </r>
    <r>
      <rPr>
        <sz val="8"/>
        <color theme="1"/>
        <rFont val="Calibri"/>
        <family val="2"/>
        <scheme val="minor"/>
      </rPr>
      <t>More than 100m on Customer's premise</t>
    </r>
  </si>
  <si>
    <t>MONTHLY FEES</t>
  </si>
  <si>
    <t>HIGH SPEED INTERNET:</t>
  </si>
  <si>
    <t>Dowload</t>
  </si>
  <si>
    <t>Upload</t>
  </si>
  <si>
    <t>Overrun $ 2 / Go up to $ 30 / month</t>
  </si>
  <si>
    <t>UNLIMITED VOLUME</t>
  </si>
  <si>
    <t>DIGITAL TELEVISION:</t>
  </si>
  <si>
    <t>Qty</t>
  </si>
  <si>
    <t>PHONE SERVICE</t>
  </si>
  <si>
    <t>BASIC  CAN/US  (911 Emergency services - Included)  (**)</t>
  </si>
  <si>
    <t>BASIC  BUSINESS  CAN/US  (911 Emergency services - Included)  (**)</t>
  </si>
  <si>
    <t>Option packages: ATTACHEMENT B</t>
  </si>
  <si>
    <t>TOTAL ALL SERVICES</t>
  </si>
  <si>
    <t xml:space="preserve"> </t>
  </si>
  <si>
    <t>Purchase/Rental of Equipment</t>
  </si>
  <si>
    <t xml:space="preserve">ROUTER TP-LINK AC 1750 Archer C7 / New </t>
  </si>
  <si>
    <r>
      <t xml:space="preserve">Set-top - Digital - High definition -  Recorder / </t>
    </r>
    <r>
      <rPr>
        <b/>
        <i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**</t>
    </r>
  </si>
  <si>
    <r>
      <t xml:space="preserve">Set-top - Digital - High definition / </t>
    </r>
    <r>
      <rPr>
        <b/>
        <i/>
        <sz val="1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**</t>
    </r>
  </si>
  <si>
    <t>Set-top provided by the customer: Initialisation fee*</t>
  </si>
  <si>
    <t>URC-UR4U-MDVR2B</t>
  </si>
  <si>
    <t>Monthly Rental / Set-top - Digital - High definition  (2)</t>
  </si>
  <si>
    <t>Monthly Rental / Set-top - Digital - High definition -  Recorder  (2)</t>
  </si>
  <si>
    <t>$ / month</t>
  </si>
  <si>
    <t>(3)Taxes not included</t>
  </si>
  <si>
    <t>Set-Top and Battery rental for 24 months minimum.</t>
  </si>
  <si>
    <t>** 1 Year Warranty on new Set-Top/TV Decoder</t>
  </si>
  <si>
    <t>NOTE 1 - Non-refundable after installation</t>
  </si>
  <si>
    <t>* Other needs must be negotiated with the installer and accepted by signature</t>
  </si>
  <si>
    <t>Our services are subject to user utilisation and subscription obligations. (telefibrelaminerve.com)</t>
  </si>
  <si>
    <t>CUSTOMER'S SIGNATURE_________________________</t>
  </si>
  <si>
    <r>
      <t xml:space="preserve">UPS/Battery Power Back up    </t>
    </r>
    <r>
      <rPr>
        <sz val="8"/>
        <color theme="1"/>
        <rFont val="Calibri"/>
        <family val="2"/>
        <scheme val="minor"/>
      </rPr>
      <t>(For Telephony during Power Outage)</t>
    </r>
  </si>
  <si>
    <r>
      <t xml:space="preserve">Monthly Rental  UPS/Battery Power Back Up   </t>
    </r>
    <r>
      <rPr>
        <sz val="8"/>
        <color theme="1"/>
        <rFont val="Calibri"/>
        <family val="2"/>
        <scheme val="minor"/>
      </rPr>
      <t>(For Telephony during Power Outage)</t>
    </r>
  </si>
  <si>
    <t>Total EQUIPMENTS (3)</t>
  </si>
  <si>
    <t>FIBER 30</t>
  </si>
  <si>
    <t>FIBER 50</t>
  </si>
  <si>
    <t>FIBER 100</t>
  </si>
  <si>
    <t>FIBER 200</t>
  </si>
  <si>
    <t>Tel #:</t>
  </si>
  <si>
    <t>Management fees other set-top/ TV Decoder:</t>
  </si>
  <si>
    <t>BASIC (First set-top/TV Decoder management fee included)</t>
  </si>
  <si>
    <r>
      <t xml:space="preserve">Thematic's package(s):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ATTACHMENT  A</t>
    </r>
  </si>
  <si>
    <t>Fiber 360</t>
  </si>
  <si>
    <t>360 Mbps</t>
  </si>
  <si>
    <t xml:space="preserve"> 25 Mbps</t>
  </si>
  <si>
    <t>30 Mbps</t>
  </si>
  <si>
    <t>Unlimited Volume</t>
  </si>
  <si>
    <t>Additional material and labour costs may be charged depending on the work performed.</t>
  </si>
  <si>
    <t xml:space="preserve">Initial Activation Fee and </t>
  </si>
  <si>
    <t>The connection at demarcation point 60$</t>
  </si>
  <si>
    <t>Note1</t>
  </si>
  <si>
    <t xml:space="preserve">1 - Basic installation costs - Installation of fibre optic service wire   </t>
  </si>
  <si>
    <t>Connection fees for phone installation</t>
  </si>
  <si>
    <t>Connection fees for television installation</t>
  </si>
  <si>
    <t>(2)lifetime non-transferable Set Top/TV decoder warranty</t>
  </si>
  <si>
    <t>Remote Control (Included on rental and purchase)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</si>
</sst>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_$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i/>
      <vertAlign val="superscript"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1"/>
      <name val="Trebuchet MS"/>
      <family val="2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16" fillId="10" borderId="0" applyNumberFormat="0" applyBorder="0" applyAlignment="0" applyProtection="0"/>
  </cellStyleXfs>
  <cellXfs count="267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4" xfId="0" applyBorder="1"/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64" fontId="0" fillId="0" borderId="1" xfId="0" applyNumberFormat="1" applyBorder="1"/>
    <xf numFmtId="164" fontId="0" fillId="4" borderId="1" xfId="0" applyNumberForma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>
      <alignment horizontal="center"/>
    </xf>
    <xf numFmtId="164" fontId="0" fillId="8" borderId="1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0" fontId="0" fillId="4" borderId="17" xfId="0" applyFill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14" fillId="6" borderId="25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0" fillId="9" borderId="9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3" fillId="0" borderId="0" xfId="0" applyFont="1"/>
    <xf numFmtId="49" fontId="2" fillId="0" borderId="8" xfId="0" applyNumberFormat="1" applyFont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3" borderId="31" xfId="0" applyNumberFormat="1" applyFill="1" applyBorder="1" applyAlignment="1">
      <alignment horizontal="center" vertical="center"/>
    </xf>
    <xf numFmtId="49" fontId="0" fillId="3" borderId="29" xfId="0" applyNumberFormat="1" applyFill="1" applyBorder="1" applyAlignment="1">
      <alignment horizontal="center" vertical="center"/>
    </xf>
    <xf numFmtId="0" fontId="5" fillId="0" borderId="0" xfId="0" applyFont="1"/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44" fontId="0" fillId="6" borderId="9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44" fontId="16" fillId="10" borderId="33" xfId="1" applyFill="1" applyBorder="1" applyAlignment="1">
      <alignment horizontal="center"/>
    </xf>
    <xf numFmtId="0" fontId="2" fillId="5" borderId="5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8" fillId="0" borderId="0" xfId="0" applyFont="1"/>
    <xf numFmtId="0" fontId="0" fillId="6" borderId="7" xfId="0" applyFill="1" applyBorder="1" applyAlignment="1">
      <alignment horizontal="center" vertical="center"/>
    </xf>
    <xf numFmtId="164" fontId="2" fillId="6" borderId="34" xfId="0" applyNumberFormat="1" applyFont="1" applyFill="1" applyBorder="1" applyAlignment="1">
      <alignment horizontal="center" vertical="center"/>
    </xf>
    <xf numFmtId="164" fontId="13" fillId="6" borderId="32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left" vertical="center"/>
    </xf>
    <xf numFmtId="0" fontId="13" fillId="0" borderId="0" xfId="0" applyFont="1"/>
    <xf numFmtId="0" fontId="5" fillId="4" borderId="17" xfId="0" applyFont="1" applyFill="1" applyBorder="1" applyAlignment="1">
      <alignment horizontal="right" vertical="center"/>
    </xf>
    <xf numFmtId="44" fontId="2" fillId="11" borderId="34" xfId="1" applyFont="1" applyFill="1" applyBorder="1" applyAlignment="1" applyProtection="1">
      <alignment horizontal="center" vertical="center"/>
    </xf>
    <xf numFmtId="0" fontId="16" fillId="10" borderId="36" xfId="2" applyBorder="1" applyAlignment="1" applyProtection="1">
      <alignment horizontal="center" vertical="center"/>
    </xf>
    <xf numFmtId="0" fontId="16" fillId="10" borderId="37" xfId="2" applyBorder="1" applyAlignment="1" applyProtection="1">
      <alignment horizontal="center" vertical="center"/>
    </xf>
    <xf numFmtId="44" fontId="16" fillId="10" borderId="1" xfId="1" applyFill="1" applyBorder="1" applyAlignment="1">
      <alignment horizontal="center"/>
    </xf>
    <xf numFmtId="0" fontId="16" fillId="10" borderId="1" xfId="2" applyBorder="1" applyAlignment="1" applyProtection="1">
      <alignment vertical="center"/>
    </xf>
    <xf numFmtId="44" fontId="16" fillId="12" borderId="1" xfId="1" applyFill="1" applyBorder="1" applyAlignment="1">
      <alignment horizontal="center"/>
    </xf>
    <xf numFmtId="0" fontId="16" fillId="12" borderId="1" xfId="2" applyFill="1" applyBorder="1"/>
    <xf numFmtId="0" fontId="16" fillId="12" borderId="1" xfId="2" applyFill="1" applyBorder="1" applyAlignment="1" applyProtection="1">
      <alignment horizontal="left" vertical="center"/>
    </xf>
    <xf numFmtId="44" fontId="16" fillId="12" borderId="39" xfId="1" applyFill="1" applyBorder="1" applyAlignment="1">
      <alignment horizontal="center"/>
    </xf>
    <xf numFmtId="0" fontId="0" fillId="10" borderId="25" xfId="2" applyFont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vertical="center"/>
      <protection locked="0"/>
    </xf>
    <xf numFmtId="164" fontId="0" fillId="4" borderId="17" xfId="0" applyNumberFormat="1" applyFill="1" applyBorder="1" applyAlignment="1">
      <alignment horizontal="center" vertical="center"/>
    </xf>
    <xf numFmtId="0" fontId="0" fillId="9" borderId="34" xfId="0" applyFill="1" applyBorder="1" applyAlignment="1" applyProtection="1">
      <alignment horizontal="center" vertical="center"/>
      <protection locked="0"/>
    </xf>
    <xf numFmtId="49" fontId="19" fillId="14" borderId="1" xfId="0" applyNumberFormat="1" applyFon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0" fontId="0" fillId="3" borderId="7" xfId="0" applyFill="1" applyBorder="1"/>
    <xf numFmtId="0" fontId="0" fillId="3" borderId="9" xfId="0" applyFill="1" applyBorder="1"/>
    <xf numFmtId="2" fontId="0" fillId="3" borderId="30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4" fontId="0" fillId="10" borderId="41" xfId="2" applyNumberFormat="1" applyFont="1" applyBorder="1" applyAlignment="1" applyProtection="1">
      <alignment horizontal="center" vertical="center"/>
    </xf>
    <xf numFmtId="164" fontId="16" fillId="12" borderId="41" xfId="2" applyNumberFormat="1" applyFill="1" applyBorder="1" applyAlignment="1" applyProtection="1">
      <alignment horizontal="center" vertical="center"/>
    </xf>
    <xf numFmtId="164" fontId="16" fillId="10" borderId="41" xfId="2" applyNumberFormat="1" applyBorder="1" applyAlignment="1" applyProtection="1">
      <alignment horizontal="center" vertical="center"/>
    </xf>
    <xf numFmtId="164" fontId="16" fillId="12" borderId="42" xfId="2" applyNumberFormat="1" applyFill="1" applyBorder="1" applyAlignment="1" applyProtection="1">
      <alignment horizontal="center" vertical="center"/>
    </xf>
    <xf numFmtId="164" fontId="16" fillId="10" borderId="42" xfId="2" applyNumberFormat="1" applyBorder="1" applyAlignment="1" applyProtection="1">
      <alignment horizontal="center" vertical="center"/>
    </xf>
    <xf numFmtId="0" fontId="0" fillId="12" borderId="40" xfId="0" applyFill="1" applyBorder="1"/>
    <xf numFmtId="0" fontId="0" fillId="10" borderId="40" xfId="2" applyFont="1" applyBorder="1"/>
    <xf numFmtId="164" fontId="16" fillId="12" borderId="43" xfId="2" applyNumberFormat="1" applyFill="1" applyBorder="1" applyAlignment="1" applyProtection="1">
      <alignment horizontal="center" vertical="center"/>
    </xf>
    <xf numFmtId="164" fontId="16" fillId="10" borderId="45" xfId="2" applyNumberFormat="1" applyBorder="1" applyAlignment="1" applyProtection="1">
      <alignment horizontal="center" vertical="center"/>
    </xf>
    <xf numFmtId="0" fontId="2" fillId="4" borderId="23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164" fontId="0" fillId="4" borderId="42" xfId="0" applyNumberFormat="1" applyFill="1" applyBorder="1" applyAlignment="1">
      <alignment horizontal="center" vertical="center"/>
    </xf>
    <xf numFmtId="0" fontId="0" fillId="4" borderId="52" xfId="0" applyFill="1" applyBorder="1"/>
    <xf numFmtId="164" fontId="0" fillId="4" borderId="53" xfId="0" applyNumberForma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164" fontId="0" fillId="5" borderId="42" xfId="0" applyNumberFormat="1" applyFill="1" applyBorder="1" applyAlignment="1">
      <alignment horizontal="center" vertical="center"/>
    </xf>
    <xf numFmtId="164" fontId="0" fillId="5" borderId="57" xfId="0" applyNumberFormat="1" applyFill="1" applyBorder="1" applyAlignment="1">
      <alignment horizontal="center" vertical="center"/>
    </xf>
    <xf numFmtId="0" fontId="2" fillId="11" borderId="4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0" fillId="3" borderId="60" xfId="0" applyFill="1" applyBorder="1"/>
    <xf numFmtId="0" fontId="4" fillId="3" borderId="61" xfId="0" applyFont="1" applyFill="1" applyBorder="1" applyAlignment="1">
      <alignment horizontal="center" vertical="center"/>
    </xf>
    <xf numFmtId="2" fontId="0" fillId="3" borderId="41" xfId="0" applyNumberFormat="1" applyFill="1" applyBorder="1" applyAlignment="1">
      <alignment horizontal="center" vertical="center"/>
    </xf>
    <xf numFmtId="2" fontId="0" fillId="3" borderId="62" xfId="0" applyNumberForma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2" fontId="0" fillId="3" borderId="65" xfId="0" applyNumberFormat="1" applyFill="1" applyBorder="1" applyAlignment="1">
      <alignment horizontal="center" vertical="center"/>
    </xf>
    <xf numFmtId="2" fontId="0" fillId="3" borderId="66" xfId="0" applyNumberForma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164" fontId="13" fillId="6" borderId="67" xfId="0" applyNumberFormat="1" applyFont="1" applyFill="1" applyBorder="1" applyAlignment="1">
      <alignment horizontal="center" vertical="center"/>
    </xf>
    <xf numFmtId="164" fontId="0" fillId="6" borderId="45" xfId="0" applyNumberForma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left" vertical="center"/>
    </xf>
    <xf numFmtId="0" fontId="2" fillId="2" borderId="72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>
      <alignment horizontal="left" vertical="center"/>
    </xf>
    <xf numFmtId="0" fontId="0" fillId="2" borderId="73" xfId="0" applyFill="1" applyBorder="1" applyProtection="1">
      <protection locked="0"/>
    </xf>
    <xf numFmtId="0" fontId="2" fillId="2" borderId="47" xfId="0" applyFont="1" applyFill="1" applyBorder="1" applyAlignment="1">
      <alignment horizontal="left" vertical="center"/>
    </xf>
    <xf numFmtId="0" fontId="0" fillId="2" borderId="6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4" fontId="5" fillId="8" borderId="0" xfId="1" applyFont="1" applyFill="1" applyBorder="1"/>
    <xf numFmtId="44" fontId="3" fillId="12" borderId="1" xfId="1" applyFont="1" applyFill="1" applyBorder="1" applyAlignment="1" applyProtection="1">
      <alignment horizontal="center" vertical="center"/>
    </xf>
    <xf numFmtId="3" fontId="0" fillId="9" borderId="1" xfId="0" applyNumberFormat="1" applyFill="1" applyBorder="1" applyAlignment="1" applyProtection="1">
      <alignment horizontal="center" vertical="center"/>
      <protection locked="0"/>
    </xf>
    <xf numFmtId="3" fontId="16" fillId="16" borderId="6" xfId="2" applyNumberFormat="1" applyFill="1" applyBorder="1" applyAlignment="1" applyProtection="1">
      <alignment horizontal="center" vertical="center"/>
      <protection locked="0"/>
    </xf>
    <xf numFmtId="3" fontId="16" fillId="16" borderId="8" xfId="2" applyNumberFormat="1" applyFill="1" applyBorder="1" applyAlignment="1" applyProtection="1">
      <alignment horizontal="center" vertical="center"/>
      <protection locked="0"/>
    </xf>
    <xf numFmtId="3" fontId="16" fillId="16" borderId="8" xfId="2" applyNumberFormat="1" applyFill="1" applyBorder="1" applyAlignment="1" applyProtection="1">
      <alignment horizontal="center" vertical="center"/>
    </xf>
    <xf numFmtId="3" fontId="16" fillId="16" borderId="8" xfId="2" applyNumberFormat="1" applyFill="1" applyBorder="1" applyAlignment="1" applyProtection="1">
      <alignment horizontal="center"/>
    </xf>
    <xf numFmtId="0" fontId="13" fillId="16" borderId="10" xfId="2" applyFont="1" applyFill="1" applyBorder="1" applyAlignment="1" applyProtection="1">
      <alignment horizontal="center" vertical="center"/>
    </xf>
    <xf numFmtId="0" fontId="16" fillId="16" borderId="10" xfId="2" applyFill="1" applyBorder="1" applyAlignment="1" applyProtection="1">
      <alignment horizontal="center" vertical="center"/>
    </xf>
    <xf numFmtId="0" fontId="0" fillId="13" borderId="19" xfId="0" applyFill="1" applyBorder="1" applyAlignment="1" applyProtection="1">
      <alignment horizontal="center" vertical="center"/>
      <protection locked="0"/>
    </xf>
    <xf numFmtId="0" fontId="0" fillId="13" borderId="30" xfId="0" applyFill="1" applyBorder="1" applyAlignment="1" applyProtection="1">
      <alignment horizontal="center" vertical="center"/>
      <protection locked="0"/>
    </xf>
    <xf numFmtId="49" fontId="0" fillId="17" borderId="19" xfId="0" applyNumberFormat="1" applyFill="1" applyBorder="1" applyAlignment="1" applyProtection="1">
      <alignment horizontal="center" vertical="center"/>
      <protection locked="0"/>
    </xf>
    <xf numFmtId="49" fontId="0" fillId="17" borderId="12" xfId="0" applyNumberFormat="1" applyFill="1" applyBorder="1" applyAlignment="1" applyProtection="1">
      <alignment horizontal="center" vertical="center"/>
      <protection locked="0"/>
    </xf>
    <xf numFmtId="49" fontId="0" fillId="17" borderId="58" xfId="0" applyNumberFormat="1" applyFill="1" applyBorder="1" applyAlignment="1" applyProtection="1">
      <alignment horizontal="center" vertical="center"/>
      <protection locked="0"/>
    </xf>
    <xf numFmtId="3" fontId="0" fillId="18" borderId="28" xfId="0" applyNumberFormat="1" applyFill="1" applyBorder="1" applyAlignment="1" applyProtection="1">
      <alignment horizontal="center" vertical="center"/>
      <protection locked="0"/>
    </xf>
    <xf numFmtId="0" fontId="2" fillId="4" borderId="74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5" borderId="4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0" xfId="0" applyFont="1" applyFill="1" applyAlignment="1">
      <alignment vertical="center"/>
    </xf>
    <xf numFmtId="164" fontId="0" fillId="4" borderId="19" xfId="0" applyNumberFormat="1" applyFill="1" applyBorder="1" applyAlignment="1">
      <alignment horizontal="center" vertical="center"/>
    </xf>
    <xf numFmtId="164" fontId="0" fillId="4" borderId="43" xfId="0" applyNumberForma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164" fontId="0" fillId="5" borderId="43" xfId="0" applyNumberForma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50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0" fillId="5" borderId="46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2" fillId="11" borderId="58" xfId="0" applyFont="1" applyFill="1" applyBorder="1" applyAlignment="1">
      <alignment horizontal="center" vertical="center"/>
    </xf>
    <xf numFmtId="0" fontId="2" fillId="11" borderId="59" xfId="0" applyFont="1" applyFill="1" applyBorder="1" applyAlignment="1">
      <alignment horizontal="center" vertical="center"/>
    </xf>
    <xf numFmtId="0" fontId="0" fillId="12" borderId="40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0" fillId="13" borderId="40" xfId="2" applyFont="1" applyFill="1" applyBorder="1" applyAlignment="1" applyProtection="1">
      <alignment horizontal="left"/>
    </xf>
    <xf numFmtId="0" fontId="16" fillId="13" borderId="1" xfId="2" applyFill="1" applyBorder="1" applyAlignment="1" applyProtection="1">
      <alignment horizontal="left"/>
    </xf>
    <xf numFmtId="0" fontId="3" fillId="5" borderId="7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5" fillId="9" borderId="5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0" fillId="4" borderId="52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49" fontId="0" fillId="3" borderId="29" xfId="0" applyNumberFormat="1" applyFill="1" applyBorder="1" applyAlignment="1">
      <alignment horizontal="center" vertical="center"/>
    </xf>
    <xf numFmtId="49" fontId="0" fillId="3" borderId="24" xfId="0" applyNumberFormat="1" applyFill="1" applyBorder="1" applyAlignment="1">
      <alignment horizontal="center" vertical="center"/>
    </xf>
    <xf numFmtId="0" fontId="0" fillId="6" borderId="54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37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15" fillId="6" borderId="54" xfId="0" applyFont="1" applyFill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horizontal="left" vertical="center"/>
    </xf>
    <xf numFmtId="0" fontId="2" fillId="0" borderId="6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21" fillId="15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center"/>
    </xf>
    <xf numFmtId="0" fontId="0" fillId="4" borderId="46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13" borderId="40" xfId="0" applyFill="1" applyBorder="1" applyAlignment="1">
      <alignment horizontal="left" vertical="center"/>
    </xf>
    <xf numFmtId="0" fontId="0" fillId="13" borderId="1" xfId="0" applyFill="1" applyBorder="1" applyAlignment="1">
      <alignment horizontal="left" vertical="center"/>
    </xf>
    <xf numFmtId="0" fontId="15" fillId="13" borderId="37" xfId="0" applyFont="1" applyFill="1" applyBorder="1" applyAlignment="1">
      <alignment horizontal="center"/>
    </xf>
    <xf numFmtId="0" fontId="15" fillId="13" borderId="13" xfId="0" applyFont="1" applyFill="1" applyBorder="1" applyAlignment="1">
      <alignment horizontal="center"/>
    </xf>
    <xf numFmtId="0" fontId="15" fillId="13" borderId="38" xfId="0" applyFont="1" applyFill="1" applyBorder="1" applyAlignment="1">
      <alignment horizontal="center"/>
    </xf>
    <xf numFmtId="0" fontId="0" fillId="10" borderId="7" xfId="2" applyFont="1" applyBorder="1" applyAlignment="1" applyProtection="1">
      <alignment horizontal="center" vertical="center"/>
    </xf>
    <xf numFmtId="0" fontId="16" fillId="10" borderId="8" xfId="2" applyBorder="1" applyAlignment="1" applyProtection="1">
      <alignment horizontal="center" vertical="center"/>
    </xf>
    <xf numFmtId="0" fontId="0" fillId="12" borderId="44" xfId="2" applyFont="1" applyFill="1" applyBorder="1" applyAlignment="1" applyProtection="1">
      <alignment horizontal="left" vertical="center"/>
    </xf>
    <xf numFmtId="0" fontId="0" fillId="12" borderId="5" xfId="2" applyFont="1" applyFill="1" applyBorder="1" applyAlignment="1" applyProtection="1">
      <alignment horizontal="left" vertical="center"/>
    </xf>
    <xf numFmtId="0" fontId="0" fillId="12" borderId="6" xfId="2" applyFont="1" applyFill="1" applyBorder="1" applyAlignment="1" applyProtection="1">
      <alignment horizontal="left" vertical="center"/>
    </xf>
    <xf numFmtId="0" fontId="0" fillId="10" borderId="44" xfId="2" applyFont="1" applyBorder="1" applyAlignment="1" applyProtection="1">
      <alignment horizontal="left" vertical="center"/>
    </xf>
    <xf numFmtId="0" fontId="13" fillId="10" borderId="5" xfId="2" applyFont="1" applyBorder="1" applyAlignment="1" applyProtection="1">
      <alignment horizontal="left" vertical="center"/>
    </xf>
    <xf numFmtId="0" fontId="13" fillId="12" borderId="1" xfId="2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4" borderId="7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/>
    <xf numFmtId="0" fontId="0" fillId="0" borderId="1" xfId="0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3">
    <cellStyle name="60 % - Accent2" xfId="2" builtinId="36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03378-F427-4758-9A1B-B86F7E3E6D8F}">
  <sheetPr>
    <pageSetUpPr fitToPage="1"/>
  </sheetPr>
  <dimension ref="A1:L49"/>
  <sheetViews>
    <sheetView showGridLines="0" tabSelected="1" showRuler="0" zoomScaleNormal="100" workbookViewId="0">
      <selection activeCell="F44" sqref="F44"/>
    </sheetView>
  </sheetViews>
  <sheetFormatPr baseColWidth="10" defaultColWidth="10.85546875" defaultRowHeight="15" x14ac:dyDescent="0.25"/>
  <cols>
    <col min="2" max="2" width="19.28515625" customWidth="1"/>
    <col min="3" max="3" width="13.5703125" customWidth="1"/>
    <col min="4" max="4" width="6.85546875" customWidth="1"/>
    <col min="5" max="5" width="18.7109375" customWidth="1"/>
    <col min="6" max="6" width="13" customWidth="1"/>
    <col min="7" max="7" width="4.7109375" customWidth="1"/>
    <col min="8" max="8" width="11.42578125" customWidth="1"/>
    <col min="9" max="9" width="10.85546875" customWidth="1"/>
  </cols>
  <sheetData>
    <row r="1" spans="1:11" ht="18.75" customHeight="1" thickBot="1" x14ac:dyDescent="0.3">
      <c r="A1" s="125" t="s">
        <v>79</v>
      </c>
      <c r="B1" s="171"/>
      <c r="C1" s="171"/>
      <c r="D1" s="171"/>
      <c r="E1" s="162" t="s">
        <v>78</v>
      </c>
      <c r="F1" s="163"/>
      <c r="G1" s="164"/>
      <c r="H1" s="126" t="s">
        <v>7</v>
      </c>
    </row>
    <row r="2" spans="1:11" ht="18.75" customHeight="1" thickBot="1" x14ac:dyDescent="0.3">
      <c r="A2" s="127" t="s">
        <v>80</v>
      </c>
      <c r="B2" s="172"/>
      <c r="C2" s="172"/>
      <c r="D2" s="172"/>
      <c r="E2" s="165"/>
      <c r="F2" s="166"/>
      <c r="G2" s="166"/>
      <c r="H2" s="79"/>
    </row>
    <row r="3" spans="1:11" ht="15.75" x14ac:dyDescent="0.25">
      <c r="A3" s="127" t="s">
        <v>121</v>
      </c>
      <c r="B3" s="172"/>
      <c r="C3" s="172"/>
      <c r="D3" s="172"/>
      <c r="E3" s="165"/>
      <c r="F3" s="166"/>
      <c r="G3" s="167"/>
      <c r="H3" s="128"/>
    </row>
    <row r="4" spans="1:11" ht="16.5" thickBot="1" x14ac:dyDescent="0.3">
      <c r="A4" s="129" t="s">
        <v>81</v>
      </c>
      <c r="B4" s="161"/>
      <c r="C4" s="161"/>
      <c r="D4" s="161"/>
      <c r="E4" s="168"/>
      <c r="F4" s="169"/>
      <c r="G4" s="170"/>
      <c r="H4" s="130"/>
    </row>
    <row r="5" spans="1:11" ht="16.5" thickBot="1" x14ac:dyDescent="0.3">
      <c r="A5" s="197" t="s">
        <v>82</v>
      </c>
      <c r="B5" s="198"/>
      <c r="C5" s="198"/>
      <c r="D5" s="198"/>
      <c r="E5" s="199"/>
      <c r="F5" s="22" t="s">
        <v>8</v>
      </c>
      <c r="G5" s="43"/>
      <c r="H5" s="122" t="s">
        <v>8</v>
      </c>
    </row>
    <row r="6" spans="1:11" ht="14.45" customHeight="1" x14ac:dyDescent="0.25">
      <c r="A6" s="210" t="s">
        <v>134</v>
      </c>
      <c r="B6" s="211"/>
      <c r="C6" s="211"/>
      <c r="D6" s="211"/>
      <c r="E6" s="212"/>
      <c r="F6" s="65">
        <v>150</v>
      </c>
      <c r="G6" s="147"/>
      <c r="H6" s="123">
        <f>G6*150</f>
        <v>0</v>
      </c>
    </row>
    <row r="7" spans="1:11" ht="15.6" customHeight="1" thickBot="1" x14ac:dyDescent="0.3">
      <c r="A7" s="208" t="s">
        <v>83</v>
      </c>
      <c r="B7" s="209"/>
      <c r="C7" s="45">
        <v>0</v>
      </c>
      <c r="D7" s="46">
        <v>-100</v>
      </c>
      <c r="E7" s="47">
        <f>IF(SUM(C7+D7)&lt;=0,0,(C7+D7))</f>
        <v>0</v>
      </c>
      <c r="F7" s="23">
        <v>2.5</v>
      </c>
      <c r="G7" s="50"/>
      <c r="H7" s="124">
        <f>F7*E7</f>
        <v>0</v>
      </c>
    </row>
    <row r="8" spans="1:11" ht="17.100000000000001" customHeight="1" thickBot="1" x14ac:dyDescent="0.3">
      <c r="A8" s="213" t="s">
        <v>133</v>
      </c>
      <c r="B8" s="214"/>
      <c r="C8" s="214"/>
      <c r="D8" s="214"/>
      <c r="E8" s="215"/>
      <c r="F8" s="56" t="s">
        <v>72</v>
      </c>
      <c r="G8" s="63"/>
      <c r="H8" s="64">
        <f>H6+H7</f>
        <v>0</v>
      </c>
    </row>
    <row r="9" spans="1:11" ht="16.5" thickBot="1" x14ac:dyDescent="0.3">
      <c r="A9" s="216" t="s">
        <v>84</v>
      </c>
      <c r="B9" s="217"/>
      <c r="C9" s="217"/>
      <c r="D9" s="217"/>
      <c r="E9" s="217"/>
      <c r="F9" s="217"/>
      <c r="G9" s="217"/>
      <c r="H9" s="218"/>
    </row>
    <row r="10" spans="1:11" ht="15.75" x14ac:dyDescent="0.25">
      <c r="A10" s="110" t="s">
        <v>85</v>
      </c>
      <c r="B10" s="25"/>
      <c r="C10" s="24"/>
      <c r="D10" s="24"/>
      <c r="E10" s="25"/>
      <c r="F10" s="111" t="s">
        <v>106</v>
      </c>
      <c r="G10" s="44">
        <v>1</v>
      </c>
      <c r="H10" s="112" t="s">
        <v>106</v>
      </c>
    </row>
    <row r="11" spans="1:11" x14ac:dyDescent="0.25">
      <c r="A11" s="113"/>
      <c r="B11" s="26" t="s">
        <v>86</v>
      </c>
      <c r="C11" s="27" t="s">
        <v>87</v>
      </c>
      <c r="D11" s="202" t="s">
        <v>0</v>
      </c>
      <c r="E11" s="203"/>
      <c r="F11" s="84"/>
      <c r="G11" s="85"/>
      <c r="H11" s="114"/>
    </row>
    <row r="12" spans="1:11" x14ac:dyDescent="0.25">
      <c r="A12" s="115" t="s">
        <v>117</v>
      </c>
      <c r="B12" s="28" t="s">
        <v>73</v>
      </c>
      <c r="C12" s="29" t="s">
        <v>1</v>
      </c>
      <c r="D12" s="204" t="s">
        <v>3</v>
      </c>
      <c r="E12" s="205"/>
      <c r="F12" s="83">
        <v>56.95</v>
      </c>
      <c r="G12" s="144"/>
      <c r="H12" s="116">
        <f>G12*F12</f>
        <v>0</v>
      </c>
    </row>
    <row r="13" spans="1:11" x14ac:dyDescent="0.25">
      <c r="A13" s="115" t="s">
        <v>118</v>
      </c>
      <c r="B13" s="28" t="s">
        <v>74</v>
      </c>
      <c r="C13" s="29" t="s">
        <v>2</v>
      </c>
      <c r="D13" s="204" t="s">
        <v>4</v>
      </c>
      <c r="E13" s="205"/>
      <c r="F13" s="30">
        <v>75.95</v>
      </c>
      <c r="G13" s="145"/>
      <c r="H13" s="117">
        <f>G13*F13</f>
        <v>0</v>
      </c>
      <c r="K13" s="62"/>
    </row>
    <row r="14" spans="1:11" x14ac:dyDescent="0.25">
      <c r="A14" s="118" t="s">
        <v>119</v>
      </c>
      <c r="B14" s="51" t="s">
        <v>75</v>
      </c>
      <c r="C14" s="52" t="s">
        <v>2</v>
      </c>
      <c r="D14" s="206" t="s">
        <v>5</v>
      </c>
      <c r="E14" s="207"/>
      <c r="F14" s="86">
        <v>90.95</v>
      </c>
      <c r="G14" s="145"/>
      <c r="H14" s="117">
        <f>G14*F14</f>
        <v>0</v>
      </c>
    </row>
    <row r="15" spans="1:11" x14ac:dyDescent="0.25">
      <c r="A15" s="119" t="s">
        <v>120</v>
      </c>
      <c r="B15" s="87" t="s">
        <v>76</v>
      </c>
      <c r="C15" s="88" t="s">
        <v>127</v>
      </c>
      <c r="D15" s="200" t="s">
        <v>5</v>
      </c>
      <c r="E15" s="201"/>
      <c r="F15" s="89">
        <v>100.95</v>
      </c>
      <c r="G15" s="145"/>
      <c r="H15" s="117">
        <f t="shared" ref="H15:H16" si="0">G15*F15</f>
        <v>0</v>
      </c>
    </row>
    <row r="16" spans="1:11" x14ac:dyDescent="0.25">
      <c r="A16" s="131" t="s">
        <v>125</v>
      </c>
      <c r="B16" s="132" t="s">
        <v>126</v>
      </c>
      <c r="C16" s="132" t="s">
        <v>128</v>
      </c>
      <c r="D16" s="219" t="s">
        <v>129</v>
      </c>
      <c r="E16" s="201"/>
      <c r="F16" s="89">
        <v>120.95</v>
      </c>
      <c r="G16" s="145"/>
      <c r="H16" s="117">
        <f t="shared" si="0"/>
        <v>0</v>
      </c>
    </row>
    <row r="17" spans="1:12" ht="15.75" thickBot="1" x14ac:dyDescent="0.3">
      <c r="A17" s="195" t="s">
        <v>88</v>
      </c>
      <c r="B17" s="196"/>
      <c r="C17" s="196"/>
      <c r="D17" s="196" t="s">
        <v>89</v>
      </c>
      <c r="E17" s="196"/>
      <c r="F17" s="120">
        <v>10</v>
      </c>
      <c r="G17" s="146"/>
      <c r="H17" s="121">
        <f t="shared" ref="H17" si="1">IF(G17="",0,F17)</f>
        <v>0</v>
      </c>
    </row>
    <row r="18" spans="1:12" ht="15.75" x14ac:dyDescent="0.25">
      <c r="A18" s="173" t="s">
        <v>90</v>
      </c>
      <c r="B18" s="174"/>
      <c r="C18" s="99"/>
      <c r="D18" s="99"/>
      <c r="E18" s="99"/>
      <c r="F18" s="100" t="s">
        <v>106</v>
      </c>
      <c r="G18" s="101">
        <v>1</v>
      </c>
      <c r="H18" s="102" t="s">
        <v>106</v>
      </c>
    </row>
    <row r="19" spans="1:12" ht="15.75" x14ac:dyDescent="0.25">
      <c r="A19" s="148" t="s">
        <v>136</v>
      </c>
      <c r="B19" s="149"/>
      <c r="C19" s="150"/>
      <c r="D19" s="150"/>
      <c r="E19" s="150"/>
      <c r="F19" s="156">
        <v>80</v>
      </c>
      <c r="G19" s="160"/>
      <c r="H19" s="155">
        <f>F19*G19</f>
        <v>0</v>
      </c>
    </row>
    <row r="20" spans="1:12" x14ac:dyDescent="0.25">
      <c r="A20" s="222" t="s">
        <v>123</v>
      </c>
      <c r="B20" s="223"/>
      <c r="C20" s="223"/>
      <c r="D20" s="223"/>
      <c r="E20" s="224"/>
      <c r="F20" s="154">
        <v>43.5</v>
      </c>
      <c r="G20" s="142"/>
      <c r="H20" s="155">
        <f>F20*G20</f>
        <v>0</v>
      </c>
    </row>
    <row r="21" spans="1:12" ht="15.75" thickBot="1" x14ac:dyDescent="0.3">
      <c r="A21" s="192" t="s">
        <v>6</v>
      </c>
      <c r="B21" s="193"/>
      <c r="C21" s="193"/>
      <c r="D21" s="193"/>
      <c r="E21" s="194"/>
      <c r="F21" s="31">
        <v>4</v>
      </c>
      <c r="G21" s="143"/>
      <c r="H21" s="103">
        <f>F21*G21</f>
        <v>0</v>
      </c>
    </row>
    <row r="22" spans="1:12" ht="15.6" customHeight="1" thickBot="1" x14ac:dyDescent="0.3">
      <c r="A22" s="104" t="s">
        <v>122</v>
      </c>
      <c r="B22" s="32"/>
      <c r="C22" s="32"/>
      <c r="D22" s="68" t="s">
        <v>91</v>
      </c>
      <c r="E22" s="81"/>
      <c r="F22" s="80">
        <v>2.5</v>
      </c>
      <c r="G22" s="82"/>
      <c r="H22" s="105">
        <f>E22*F22</f>
        <v>0</v>
      </c>
    </row>
    <row r="23" spans="1:12" x14ac:dyDescent="0.25">
      <c r="A23" s="225" t="s">
        <v>124</v>
      </c>
      <c r="B23" s="226"/>
      <c r="C23" s="226"/>
      <c r="D23" s="226"/>
      <c r="E23" s="226"/>
      <c r="F23" s="226"/>
      <c r="G23" s="226"/>
      <c r="H23" s="103">
        <f>'Attachment A - TV'!G41</f>
        <v>0</v>
      </c>
      <c r="I23" t="s">
        <v>97</v>
      </c>
    </row>
    <row r="24" spans="1:12" ht="15.75" x14ac:dyDescent="0.25">
      <c r="A24" s="190" t="s">
        <v>92</v>
      </c>
      <c r="B24" s="191"/>
      <c r="C24" s="59"/>
      <c r="D24" s="59"/>
      <c r="E24" s="59"/>
      <c r="F24" s="60" t="s">
        <v>106</v>
      </c>
      <c r="G24" s="61">
        <v>1</v>
      </c>
      <c r="H24" s="106" t="s">
        <v>106</v>
      </c>
    </row>
    <row r="25" spans="1:12" ht="15.75" x14ac:dyDescent="0.25">
      <c r="A25" s="151" t="s">
        <v>135</v>
      </c>
      <c r="B25" s="152"/>
      <c r="C25" s="153"/>
      <c r="D25" s="153"/>
      <c r="E25" s="153"/>
      <c r="F25" s="157">
        <v>80</v>
      </c>
      <c r="G25" s="159"/>
      <c r="H25" s="158">
        <f>F25*G25</f>
        <v>0</v>
      </c>
    </row>
    <row r="26" spans="1:12" x14ac:dyDescent="0.25">
      <c r="A26" s="175" t="s">
        <v>93</v>
      </c>
      <c r="B26" s="176"/>
      <c r="C26" s="176"/>
      <c r="D26" s="176"/>
      <c r="E26" s="177"/>
      <c r="F26" s="18">
        <v>34.799999999999997</v>
      </c>
      <c r="G26" s="135"/>
      <c r="H26" s="107">
        <f>IF(G26="",0,F26)</f>
        <v>0</v>
      </c>
    </row>
    <row r="27" spans="1:12" x14ac:dyDescent="0.25">
      <c r="A27" s="175" t="s">
        <v>94</v>
      </c>
      <c r="B27" s="176"/>
      <c r="C27" s="176"/>
      <c r="D27" s="176"/>
      <c r="E27" s="177"/>
      <c r="F27" s="18">
        <v>45.8</v>
      </c>
      <c r="G27" s="135"/>
      <c r="H27" s="107">
        <f t="shared" ref="H27" si="2">IF(G27="",0,F27)</f>
        <v>0</v>
      </c>
    </row>
    <row r="28" spans="1:12" ht="16.5" thickBot="1" x14ac:dyDescent="0.3">
      <c r="A28" s="187" t="s">
        <v>131</v>
      </c>
      <c r="B28" s="188"/>
      <c r="C28" s="188"/>
      <c r="D28" s="189"/>
      <c r="E28" s="184" t="s">
        <v>95</v>
      </c>
      <c r="F28" s="185"/>
      <c r="G28" s="186"/>
      <c r="H28" s="108">
        <f>'Attachment B - PHONE'!G40</f>
        <v>0</v>
      </c>
      <c r="K28" s="62"/>
      <c r="L28" s="62"/>
    </row>
    <row r="29" spans="1:12" ht="16.5" thickBot="1" x14ac:dyDescent="0.3">
      <c r="A29" s="187" t="s">
        <v>132</v>
      </c>
      <c r="B29" s="188"/>
      <c r="C29" s="188"/>
      <c r="D29" s="189"/>
      <c r="E29" s="178" t="s">
        <v>96</v>
      </c>
      <c r="F29" s="179"/>
      <c r="G29" s="109"/>
      <c r="H29" s="69">
        <f>SUM(H12:H17,H20:H23,H26:H28)</f>
        <v>0</v>
      </c>
    </row>
    <row r="30" spans="1:12" ht="15.75" thickBot="1" x14ac:dyDescent="0.3">
      <c r="A30" s="229" t="s">
        <v>98</v>
      </c>
      <c r="B30" s="230"/>
      <c r="C30" s="230"/>
      <c r="D30" s="230"/>
      <c r="E30" s="231"/>
      <c r="F30" s="71" t="s">
        <v>8</v>
      </c>
      <c r="G30" s="78" t="s">
        <v>91</v>
      </c>
      <c r="H30" s="70" t="s">
        <v>8</v>
      </c>
    </row>
    <row r="31" spans="1:12" x14ac:dyDescent="0.25">
      <c r="A31" s="182" t="s">
        <v>99</v>
      </c>
      <c r="B31" s="183"/>
      <c r="C31" s="183"/>
      <c r="D31" s="183"/>
      <c r="E31" s="183"/>
      <c r="F31" s="72">
        <v>95</v>
      </c>
      <c r="G31" s="136"/>
      <c r="H31" s="90">
        <f>F31*G31</f>
        <v>0</v>
      </c>
    </row>
    <row r="32" spans="1:12" x14ac:dyDescent="0.25">
      <c r="A32" s="180" t="s">
        <v>100</v>
      </c>
      <c r="B32" s="181"/>
      <c r="C32" s="181"/>
      <c r="D32" s="181"/>
      <c r="E32" s="181"/>
      <c r="F32" s="74">
        <v>495</v>
      </c>
      <c r="G32" s="137"/>
      <c r="H32" s="91">
        <f>F32*G32</f>
        <v>0</v>
      </c>
    </row>
    <row r="33" spans="1:8" x14ac:dyDescent="0.25">
      <c r="A33" s="227" t="s">
        <v>105</v>
      </c>
      <c r="B33" s="228"/>
      <c r="C33" s="228"/>
      <c r="D33" s="228"/>
      <c r="E33" s="228"/>
      <c r="F33" s="72">
        <v>18.8</v>
      </c>
      <c r="G33" s="136"/>
      <c r="H33" s="92">
        <f>F33*G33</f>
        <v>0</v>
      </c>
    </row>
    <row r="34" spans="1:8" x14ac:dyDescent="0.25">
      <c r="A34" s="180" t="s">
        <v>101</v>
      </c>
      <c r="B34" s="181"/>
      <c r="C34" s="181"/>
      <c r="D34" s="181"/>
      <c r="E34" s="181"/>
      <c r="F34" s="74">
        <v>255</v>
      </c>
      <c r="G34" s="138"/>
      <c r="H34" s="93">
        <f>F34*G34</f>
        <v>0</v>
      </c>
    </row>
    <row r="35" spans="1:8" x14ac:dyDescent="0.25">
      <c r="A35" s="227" t="s">
        <v>104</v>
      </c>
      <c r="B35" s="228"/>
      <c r="C35" s="228"/>
      <c r="D35" s="228"/>
      <c r="E35" s="228"/>
      <c r="F35" s="72">
        <v>10.8</v>
      </c>
      <c r="G35" s="139"/>
      <c r="H35" s="94">
        <f>F35*G35</f>
        <v>0</v>
      </c>
    </row>
    <row r="36" spans="1:8" x14ac:dyDescent="0.25">
      <c r="A36" s="95" t="s">
        <v>102</v>
      </c>
      <c r="B36" s="75"/>
      <c r="C36" s="75"/>
      <c r="D36" s="75"/>
      <c r="E36" s="75"/>
      <c r="F36" s="74">
        <v>25</v>
      </c>
      <c r="G36" s="137"/>
      <c r="H36" s="93">
        <f t="shared" ref="H36:H37" si="3">+F36*G36</f>
        <v>0</v>
      </c>
    </row>
    <row r="37" spans="1:8" x14ac:dyDescent="0.25">
      <c r="A37" s="96" t="s">
        <v>138</v>
      </c>
      <c r="B37" s="73"/>
      <c r="C37" s="73"/>
      <c r="D37" s="232" t="s">
        <v>103</v>
      </c>
      <c r="E37" s="233"/>
      <c r="F37" s="72">
        <v>16</v>
      </c>
      <c r="G37" s="136"/>
      <c r="H37" s="92">
        <f t="shared" si="3"/>
        <v>0</v>
      </c>
    </row>
    <row r="38" spans="1:8" x14ac:dyDescent="0.25">
      <c r="A38" s="234" t="s">
        <v>114</v>
      </c>
      <c r="B38" s="235"/>
      <c r="C38" s="235"/>
      <c r="D38" s="235"/>
      <c r="E38" s="236"/>
      <c r="F38" s="77">
        <v>120</v>
      </c>
      <c r="G38" s="140"/>
      <c r="H38" s="97">
        <f>F38*G38</f>
        <v>0</v>
      </c>
    </row>
    <row r="39" spans="1:8" x14ac:dyDescent="0.25">
      <c r="A39" s="237" t="s">
        <v>115</v>
      </c>
      <c r="B39" s="238"/>
      <c r="C39" s="238"/>
      <c r="D39" s="238"/>
      <c r="E39" s="238"/>
      <c r="F39" s="58">
        <v>7.8</v>
      </c>
      <c r="G39" s="141"/>
      <c r="H39" s="98">
        <f>F39*G39</f>
        <v>0</v>
      </c>
    </row>
    <row r="40" spans="1:8" x14ac:dyDescent="0.25">
      <c r="A40" s="239" t="s">
        <v>116</v>
      </c>
      <c r="B40" s="239"/>
      <c r="C40" s="239"/>
      <c r="D40" s="239"/>
      <c r="E40" s="239"/>
      <c r="F40" s="239"/>
      <c r="G40" s="76"/>
      <c r="H40" s="134">
        <f>H31+H32+H33+H34+H35+H36+H37+H38+H39</f>
        <v>0</v>
      </c>
    </row>
    <row r="41" spans="1:8" ht="15.75" x14ac:dyDescent="0.25">
      <c r="A41" s="66" t="s">
        <v>110</v>
      </c>
      <c r="B41" s="54"/>
      <c r="C41" s="54"/>
      <c r="D41" s="54"/>
      <c r="E41" s="55"/>
      <c r="F41" s="221"/>
      <c r="G41" s="221"/>
      <c r="H41" s="133"/>
    </row>
    <row r="42" spans="1:8" ht="15.75" x14ac:dyDescent="0.25">
      <c r="A42" s="57" t="s">
        <v>111</v>
      </c>
      <c r="B42" s="53"/>
      <c r="C42" s="53"/>
    </row>
    <row r="43" spans="1:8" ht="15.75" x14ac:dyDescent="0.25">
      <c r="A43" s="53" t="s">
        <v>109</v>
      </c>
      <c r="B43" s="53"/>
      <c r="C43" s="53"/>
    </row>
    <row r="44" spans="1:8" ht="15.75" x14ac:dyDescent="0.25">
      <c r="A44" s="53" t="s">
        <v>137</v>
      </c>
    </row>
    <row r="45" spans="1:8" ht="15.75" x14ac:dyDescent="0.25">
      <c r="A45" s="53" t="s">
        <v>108</v>
      </c>
    </row>
    <row r="46" spans="1:8" ht="15.75" x14ac:dyDescent="0.25">
      <c r="A46" s="53" t="s">
        <v>112</v>
      </c>
    </row>
    <row r="47" spans="1:8" ht="15.75" x14ac:dyDescent="0.25">
      <c r="A47" s="53" t="s">
        <v>107</v>
      </c>
    </row>
    <row r="48" spans="1:8" ht="16.5" x14ac:dyDescent="0.25">
      <c r="A48" s="220" t="s">
        <v>130</v>
      </c>
      <c r="B48" s="220"/>
      <c r="C48" s="220"/>
      <c r="D48" s="220"/>
      <c r="E48" s="220"/>
      <c r="F48" s="220"/>
      <c r="G48" s="220"/>
      <c r="H48" s="220"/>
    </row>
    <row r="49" spans="1:6" ht="15.75" x14ac:dyDescent="0.25">
      <c r="A49" s="53" t="s">
        <v>113</v>
      </c>
      <c r="F49" s="67" t="s">
        <v>77</v>
      </c>
    </row>
  </sheetData>
  <mergeCells count="44">
    <mergeCell ref="A48:H48"/>
    <mergeCell ref="F41:G41"/>
    <mergeCell ref="A20:E20"/>
    <mergeCell ref="A23:G23"/>
    <mergeCell ref="A33:E33"/>
    <mergeCell ref="A30:E30"/>
    <mergeCell ref="D37:E37"/>
    <mergeCell ref="A38:E38"/>
    <mergeCell ref="A39:E39"/>
    <mergeCell ref="A40:F40"/>
    <mergeCell ref="A35:E35"/>
    <mergeCell ref="A17:C17"/>
    <mergeCell ref="A5:E5"/>
    <mergeCell ref="D17:E17"/>
    <mergeCell ref="D15:E15"/>
    <mergeCell ref="D11:E11"/>
    <mergeCell ref="D12:E12"/>
    <mergeCell ref="D13:E13"/>
    <mergeCell ref="D14:E14"/>
    <mergeCell ref="A7:B7"/>
    <mergeCell ref="A6:E6"/>
    <mergeCell ref="A8:E8"/>
    <mergeCell ref="A9:H9"/>
    <mergeCell ref="D16:E16"/>
    <mergeCell ref="A18:B18"/>
    <mergeCell ref="A27:E27"/>
    <mergeCell ref="E29:F29"/>
    <mergeCell ref="A32:E32"/>
    <mergeCell ref="A34:E34"/>
    <mergeCell ref="A31:E31"/>
    <mergeCell ref="E28:G28"/>
    <mergeCell ref="A28:D28"/>
    <mergeCell ref="A29:D29"/>
    <mergeCell ref="A26:E26"/>
    <mergeCell ref="A24:B24"/>
    <mergeCell ref="A21:E21"/>
    <mergeCell ref="B4:D4"/>
    <mergeCell ref="E1:G1"/>
    <mergeCell ref="E2:G2"/>
    <mergeCell ref="E3:G3"/>
    <mergeCell ref="E4:G4"/>
    <mergeCell ref="B1:D1"/>
    <mergeCell ref="B2:D2"/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1" orientation="portrait" horizontalDpi="4294967293" r:id="rId1"/>
  <headerFooter>
    <oddHeader>&amp;C&amp;"-,Gras italique"&amp;14PURCHASE ORDER</oddHeader>
    <oddFooter xml:space="preserve">&amp;L(1) TAXES NOT INCLUDED
&amp;ROctobre 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E5CB4-4BDD-4474-A674-C3116D07F23B}">
  <dimension ref="A1:G43"/>
  <sheetViews>
    <sheetView showGridLines="0" showRuler="0" view="pageLayout" topLeftCell="A16" zoomScaleNormal="100" workbookViewId="0">
      <selection activeCell="F32" sqref="F32"/>
    </sheetView>
  </sheetViews>
  <sheetFormatPr baseColWidth="10" defaultRowHeight="15" x14ac:dyDescent="0.25"/>
  <cols>
    <col min="1" max="1" width="18.5703125" customWidth="1"/>
    <col min="6" max="6" width="5.7109375" customWidth="1"/>
  </cols>
  <sheetData>
    <row r="1" spans="1:7" ht="18.75" x14ac:dyDescent="0.25">
      <c r="D1" s="1" t="s">
        <v>33</v>
      </c>
    </row>
    <row r="2" spans="1:7" ht="15.75" x14ac:dyDescent="0.25">
      <c r="F2" s="242" t="s">
        <v>10</v>
      </c>
      <c r="G2" s="243"/>
    </row>
    <row r="4" spans="1:7" ht="15.75" x14ac:dyDescent="0.25">
      <c r="A4" s="244" t="s">
        <v>66</v>
      </c>
      <c r="B4" s="245"/>
      <c r="C4" s="245"/>
      <c r="D4" s="245"/>
      <c r="E4" s="245"/>
      <c r="F4" s="245"/>
      <c r="G4" s="246"/>
    </row>
    <row r="5" spans="1:7" ht="15.75" x14ac:dyDescent="0.25">
      <c r="A5" s="2"/>
      <c r="E5" s="3" t="s">
        <v>11</v>
      </c>
      <c r="F5" s="35">
        <v>1</v>
      </c>
      <c r="G5" s="49" t="s">
        <v>11</v>
      </c>
    </row>
    <row r="6" spans="1:7" ht="15.75" x14ac:dyDescent="0.25">
      <c r="A6" s="4" t="s">
        <v>12</v>
      </c>
      <c r="B6" s="4"/>
      <c r="C6" s="5"/>
      <c r="D6" s="5"/>
      <c r="E6" s="6">
        <v>12.5</v>
      </c>
      <c r="F6" s="12"/>
      <c r="G6" s="6">
        <f>IF(F6="",0,E6)</f>
        <v>0</v>
      </c>
    </row>
    <row r="7" spans="1:7" ht="15.75" x14ac:dyDescent="0.25">
      <c r="A7" s="7" t="s">
        <v>13</v>
      </c>
      <c r="B7" s="5"/>
      <c r="C7" s="5"/>
      <c r="D7" s="5"/>
      <c r="E7" s="16">
        <v>2</v>
      </c>
      <c r="F7" s="12"/>
      <c r="G7" s="6">
        <f t="shared" ref="G7:G39" si="0">IF(F7="",0,E7)</f>
        <v>0</v>
      </c>
    </row>
    <row r="8" spans="1:7" ht="15.75" x14ac:dyDescent="0.25">
      <c r="A8" s="7" t="s">
        <v>14</v>
      </c>
      <c r="B8" s="5"/>
      <c r="C8" s="5"/>
      <c r="D8" s="5"/>
      <c r="E8" s="6">
        <v>5</v>
      </c>
      <c r="F8" s="12"/>
      <c r="G8" s="6">
        <f t="shared" si="0"/>
        <v>0</v>
      </c>
    </row>
    <row r="9" spans="1:7" ht="15.75" x14ac:dyDescent="0.25">
      <c r="A9" s="7" t="s">
        <v>15</v>
      </c>
      <c r="B9" s="5"/>
      <c r="C9" s="5"/>
      <c r="D9" s="5"/>
      <c r="E9" s="6">
        <v>7</v>
      </c>
      <c r="F9" s="12"/>
      <c r="G9" s="6">
        <f t="shared" si="0"/>
        <v>0</v>
      </c>
    </row>
    <row r="10" spans="1:7" x14ac:dyDescent="0.25">
      <c r="A10" s="5"/>
      <c r="B10" s="5"/>
      <c r="C10" s="5"/>
      <c r="D10" s="5"/>
      <c r="E10" s="6"/>
      <c r="F10" s="13"/>
      <c r="G10" s="6"/>
    </row>
    <row r="11" spans="1:7" x14ac:dyDescent="0.25">
      <c r="A11" s="4" t="s">
        <v>16</v>
      </c>
      <c r="B11" s="4"/>
      <c r="C11" s="5"/>
      <c r="D11" s="5"/>
      <c r="E11" s="6">
        <v>12.95</v>
      </c>
      <c r="F11" s="13"/>
      <c r="G11" s="6">
        <f t="shared" si="0"/>
        <v>0</v>
      </c>
    </row>
    <row r="12" spans="1:7" x14ac:dyDescent="0.25">
      <c r="A12" s="7"/>
      <c r="B12" s="7"/>
      <c r="C12" s="5"/>
      <c r="D12" s="5"/>
      <c r="E12" s="6"/>
      <c r="F12" s="13"/>
      <c r="G12" s="6"/>
    </row>
    <row r="13" spans="1:7" x14ac:dyDescent="0.25">
      <c r="A13" s="7" t="s">
        <v>17</v>
      </c>
      <c r="B13" s="7"/>
      <c r="C13" s="5"/>
      <c r="D13" s="5"/>
      <c r="E13" s="6">
        <v>4.95</v>
      </c>
      <c r="F13" s="13"/>
      <c r="G13" s="6">
        <f t="shared" si="0"/>
        <v>0</v>
      </c>
    </row>
    <row r="14" spans="1:7" x14ac:dyDescent="0.25">
      <c r="A14" s="7"/>
      <c r="B14" s="7"/>
      <c r="C14" s="5"/>
      <c r="D14" s="5"/>
      <c r="E14" s="6"/>
      <c r="F14" s="13"/>
      <c r="G14" s="6"/>
    </row>
    <row r="15" spans="1:7" x14ac:dyDescent="0.25">
      <c r="A15" s="7" t="s">
        <v>18</v>
      </c>
      <c r="B15" s="7"/>
      <c r="C15" s="5"/>
      <c r="D15" s="5"/>
      <c r="E15" s="16">
        <v>7.95</v>
      </c>
      <c r="F15" s="13"/>
      <c r="G15" s="6">
        <f t="shared" si="0"/>
        <v>0</v>
      </c>
    </row>
    <row r="16" spans="1:7" x14ac:dyDescent="0.25">
      <c r="A16" s="7"/>
      <c r="B16" s="7"/>
      <c r="C16" s="5"/>
      <c r="D16" s="5"/>
      <c r="E16" s="6"/>
      <c r="F16" s="13"/>
      <c r="G16" s="6"/>
    </row>
    <row r="17" spans="1:7" x14ac:dyDescent="0.25">
      <c r="A17" s="8" t="s">
        <v>19</v>
      </c>
      <c r="B17" s="7"/>
      <c r="C17" s="5"/>
      <c r="D17" s="5"/>
      <c r="E17" s="16">
        <v>5.95</v>
      </c>
      <c r="F17" s="13"/>
      <c r="G17" s="6">
        <f t="shared" si="0"/>
        <v>0</v>
      </c>
    </row>
    <row r="18" spans="1:7" x14ac:dyDescent="0.25">
      <c r="A18" s="7"/>
      <c r="B18" s="7"/>
      <c r="C18" s="5"/>
      <c r="D18" s="5"/>
      <c r="E18" s="6"/>
      <c r="F18" s="13"/>
      <c r="G18" s="6"/>
    </row>
    <row r="19" spans="1:7" x14ac:dyDescent="0.25">
      <c r="A19" s="8" t="s">
        <v>20</v>
      </c>
      <c r="B19" s="7"/>
      <c r="C19" s="5"/>
      <c r="D19" s="5"/>
      <c r="E19" s="6">
        <v>12</v>
      </c>
      <c r="F19" s="13"/>
      <c r="G19" s="6">
        <f t="shared" si="0"/>
        <v>0</v>
      </c>
    </row>
    <row r="20" spans="1:7" x14ac:dyDescent="0.25">
      <c r="A20" s="9" t="s">
        <v>21</v>
      </c>
      <c r="B20" s="247" t="s">
        <v>63</v>
      </c>
      <c r="C20" s="248"/>
      <c r="D20" s="249"/>
      <c r="E20" s="6">
        <v>5.95</v>
      </c>
      <c r="F20" s="13"/>
      <c r="G20" s="6">
        <f t="shared" si="0"/>
        <v>0</v>
      </c>
    </row>
    <row r="21" spans="1:7" x14ac:dyDescent="0.25">
      <c r="A21" s="7"/>
      <c r="B21" s="7"/>
      <c r="C21" s="5"/>
      <c r="D21" s="5"/>
      <c r="E21" s="6"/>
      <c r="F21" s="13"/>
      <c r="G21" s="6"/>
    </row>
    <row r="22" spans="1:7" x14ac:dyDescent="0.25">
      <c r="A22" s="7" t="s">
        <v>22</v>
      </c>
      <c r="B22" s="7"/>
      <c r="C22" s="5"/>
      <c r="D22" s="5"/>
      <c r="E22" s="6">
        <v>4.95</v>
      </c>
      <c r="F22" s="13"/>
      <c r="G22" s="6">
        <f t="shared" si="0"/>
        <v>0</v>
      </c>
    </row>
    <row r="23" spans="1:7" x14ac:dyDescent="0.25">
      <c r="A23" s="7"/>
      <c r="B23" s="7"/>
      <c r="C23" s="5"/>
      <c r="D23" s="5"/>
      <c r="E23" s="6"/>
      <c r="F23" s="13"/>
      <c r="G23" s="6"/>
    </row>
    <row r="24" spans="1:7" x14ac:dyDescent="0.25">
      <c r="A24" s="7" t="s">
        <v>23</v>
      </c>
      <c r="B24" s="7"/>
      <c r="C24" s="5"/>
      <c r="D24" s="5"/>
      <c r="E24" s="6">
        <v>5.95</v>
      </c>
      <c r="F24" s="13"/>
      <c r="G24" s="6">
        <f t="shared" si="0"/>
        <v>0</v>
      </c>
    </row>
    <row r="25" spans="1:7" x14ac:dyDescent="0.25">
      <c r="A25" s="7"/>
      <c r="B25" s="7"/>
      <c r="C25" s="5"/>
      <c r="D25" s="5"/>
      <c r="E25" s="6"/>
      <c r="F25" s="13"/>
      <c r="G25" s="6"/>
    </row>
    <row r="26" spans="1:7" x14ac:dyDescent="0.25">
      <c r="A26" s="7" t="s">
        <v>24</v>
      </c>
      <c r="B26" s="7"/>
      <c r="C26" s="5"/>
      <c r="D26" s="5"/>
      <c r="E26" s="6">
        <v>5.95</v>
      </c>
      <c r="F26" s="13"/>
      <c r="G26" s="6">
        <f t="shared" si="0"/>
        <v>0</v>
      </c>
    </row>
    <row r="27" spans="1:7" x14ac:dyDescent="0.25">
      <c r="A27" s="7"/>
      <c r="B27" s="7"/>
      <c r="C27" s="5"/>
      <c r="D27" s="5"/>
      <c r="E27" s="6"/>
      <c r="F27" s="13"/>
      <c r="G27" s="6"/>
    </row>
    <row r="28" spans="1:7" x14ac:dyDescent="0.25">
      <c r="A28" s="7" t="s">
        <v>25</v>
      </c>
      <c r="B28" s="7"/>
      <c r="C28" s="5"/>
      <c r="D28" s="5"/>
      <c r="E28" s="16">
        <v>4.45</v>
      </c>
      <c r="F28" s="13"/>
      <c r="G28" s="6">
        <f t="shared" si="0"/>
        <v>0</v>
      </c>
    </row>
    <row r="29" spans="1:7" x14ac:dyDescent="0.25">
      <c r="A29" s="7"/>
      <c r="B29" s="7"/>
      <c r="C29" s="5"/>
      <c r="D29" s="5"/>
      <c r="E29" s="6"/>
      <c r="F29" s="13"/>
      <c r="G29" s="6"/>
    </row>
    <row r="30" spans="1:7" x14ac:dyDescent="0.25">
      <c r="A30" s="7" t="s">
        <v>26</v>
      </c>
      <c r="B30" s="7"/>
      <c r="C30" s="5"/>
      <c r="D30" s="5"/>
      <c r="E30" s="6">
        <v>5.45</v>
      </c>
      <c r="F30" s="13"/>
      <c r="G30" s="6">
        <f t="shared" si="0"/>
        <v>0</v>
      </c>
    </row>
    <row r="31" spans="1:7" x14ac:dyDescent="0.25">
      <c r="A31" s="7"/>
      <c r="B31" s="7"/>
      <c r="C31" s="5"/>
      <c r="D31" s="5"/>
      <c r="E31" s="6"/>
      <c r="F31" s="13"/>
      <c r="G31" s="6"/>
    </row>
    <row r="32" spans="1:7" x14ac:dyDescent="0.25">
      <c r="A32" s="7" t="s">
        <v>27</v>
      </c>
      <c r="B32" s="7"/>
      <c r="C32" s="5"/>
      <c r="D32" s="5"/>
      <c r="E32" s="6">
        <v>4.95</v>
      </c>
      <c r="F32" s="13"/>
      <c r="G32" s="6">
        <f t="shared" si="0"/>
        <v>0</v>
      </c>
    </row>
    <row r="33" spans="1:7" x14ac:dyDescent="0.25">
      <c r="A33" s="7"/>
      <c r="B33" s="7"/>
      <c r="C33" s="5"/>
      <c r="D33" s="5"/>
      <c r="E33" s="10"/>
      <c r="F33" s="13"/>
      <c r="G33" s="6"/>
    </row>
    <row r="34" spans="1:7" x14ac:dyDescent="0.25">
      <c r="A34" s="7" t="s">
        <v>28</v>
      </c>
      <c r="B34" s="7"/>
      <c r="C34" s="5"/>
      <c r="D34" s="5"/>
      <c r="E34" s="6">
        <v>2.95</v>
      </c>
      <c r="F34" s="13"/>
      <c r="G34" s="6">
        <f t="shared" si="0"/>
        <v>0</v>
      </c>
    </row>
    <row r="35" spans="1:7" x14ac:dyDescent="0.25">
      <c r="A35" s="7"/>
      <c r="B35" s="7"/>
      <c r="C35" s="5"/>
      <c r="D35" s="5"/>
      <c r="E35" s="10"/>
      <c r="F35" s="13"/>
      <c r="G35" s="6"/>
    </row>
    <row r="36" spans="1:7" x14ac:dyDescent="0.25">
      <c r="A36" s="7" t="s">
        <v>29</v>
      </c>
      <c r="B36" s="7"/>
      <c r="C36" s="5"/>
      <c r="D36" s="5"/>
      <c r="E36" s="10"/>
      <c r="F36" s="13"/>
      <c r="G36" s="6"/>
    </row>
    <row r="37" spans="1:7" x14ac:dyDescent="0.25">
      <c r="A37" s="9" t="s">
        <v>30</v>
      </c>
      <c r="B37" s="9"/>
      <c r="C37" s="5"/>
      <c r="D37" s="5"/>
      <c r="E37" s="6">
        <v>11.95</v>
      </c>
      <c r="F37" s="13"/>
      <c r="G37" s="6">
        <f t="shared" si="0"/>
        <v>0</v>
      </c>
    </row>
    <row r="38" spans="1:7" x14ac:dyDescent="0.25">
      <c r="A38" s="9" t="s">
        <v>64</v>
      </c>
      <c r="B38" s="9"/>
      <c r="C38" s="5"/>
      <c r="D38" s="5"/>
      <c r="E38" s="6">
        <v>11.95</v>
      </c>
      <c r="F38" s="13"/>
      <c r="G38" s="6">
        <f t="shared" si="0"/>
        <v>0</v>
      </c>
    </row>
    <row r="39" spans="1:7" x14ac:dyDescent="0.25">
      <c r="A39" s="9" t="s">
        <v>65</v>
      </c>
      <c r="B39" s="9"/>
      <c r="C39" s="5"/>
      <c r="D39" s="5"/>
      <c r="E39" s="6">
        <v>14.95</v>
      </c>
      <c r="F39" s="13"/>
      <c r="G39" s="6">
        <f t="shared" si="0"/>
        <v>0</v>
      </c>
    </row>
    <row r="40" spans="1:7" x14ac:dyDescent="0.25">
      <c r="A40" s="5"/>
      <c r="B40" s="5"/>
      <c r="C40" s="5"/>
      <c r="D40" s="5"/>
      <c r="E40" s="5"/>
      <c r="F40" s="14"/>
      <c r="G40" s="6"/>
    </row>
    <row r="41" spans="1:7" ht="17.25" x14ac:dyDescent="0.25">
      <c r="E41" s="240" t="s">
        <v>31</v>
      </c>
      <c r="F41" s="241"/>
      <c r="G41" s="11">
        <f>SUM(G6:G40)</f>
        <v>0</v>
      </c>
    </row>
    <row r="43" spans="1:7" x14ac:dyDescent="0.25">
      <c r="A43" s="48" t="s">
        <v>69</v>
      </c>
    </row>
  </sheetData>
  <mergeCells count="4">
    <mergeCell ref="E41:F41"/>
    <mergeCell ref="F2:G2"/>
    <mergeCell ref="A4:G4"/>
    <mergeCell ref="B20:D20"/>
  </mergeCells>
  <pageMargins left="0.7" right="0.7" top="0.75" bottom="0.75" header="0.3" footer="0.3"/>
  <pageSetup orientation="portrait" horizontalDpi="4294967293" r:id="rId1"/>
  <headerFooter>
    <oddFooter>&amp;L(1) TAXES EN SUS&amp;R&amp;12SEPTEMBRE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BCC4-4960-4812-BDA7-5885F5CFB6C6}">
  <dimension ref="A1:G46"/>
  <sheetViews>
    <sheetView showGridLines="0" view="pageLayout" topLeftCell="A25" zoomScaleNormal="100" workbookViewId="0">
      <selection activeCell="F34" sqref="F34"/>
    </sheetView>
  </sheetViews>
  <sheetFormatPr baseColWidth="10" defaultRowHeight="15" x14ac:dyDescent="0.25"/>
  <cols>
    <col min="4" max="4" width="13.85546875" customWidth="1"/>
    <col min="7" max="7" width="10" customWidth="1"/>
  </cols>
  <sheetData>
    <row r="1" spans="1:7" ht="18.75" x14ac:dyDescent="0.25">
      <c r="D1" s="1" t="s">
        <v>33</v>
      </c>
    </row>
    <row r="2" spans="1:7" ht="15.75" x14ac:dyDescent="0.25">
      <c r="F2" s="242" t="s">
        <v>34</v>
      </c>
      <c r="G2" s="242"/>
    </row>
    <row r="4" spans="1:7" ht="15.75" x14ac:dyDescent="0.25">
      <c r="A4" s="258" t="s">
        <v>67</v>
      </c>
      <c r="B4" s="259"/>
      <c r="C4" s="259"/>
      <c r="D4" s="259"/>
      <c r="E4" s="259"/>
      <c r="F4" s="259"/>
      <c r="G4" s="260"/>
    </row>
    <row r="5" spans="1:7" ht="15.75" x14ac:dyDescent="0.25">
      <c r="A5" s="33"/>
      <c r="B5" s="34"/>
      <c r="C5" s="34"/>
      <c r="D5" s="34"/>
      <c r="E5" s="36" t="s">
        <v>9</v>
      </c>
      <c r="F5" s="37">
        <v>1</v>
      </c>
      <c r="G5" s="36" t="s">
        <v>9</v>
      </c>
    </row>
    <row r="6" spans="1:7" x14ac:dyDescent="0.25">
      <c r="A6" s="255" t="s">
        <v>35</v>
      </c>
      <c r="B6" s="255"/>
      <c r="C6" s="255"/>
      <c r="D6" s="255"/>
      <c r="E6" s="6">
        <v>5</v>
      </c>
      <c r="F6" s="21"/>
      <c r="G6" s="6">
        <f>F6*E6</f>
        <v>0</v>
      </c>
    </row>
    <row r="7" spans="1:7" x14ac:dyDescent="0.25">
      <c r="A7" s="255" t="s">
        <v>36</v>
      </c>
      <c r="B7" s="255"/>
      <c r="C7" s="255"/>
      <c r="D7" s="255"/>
      <c r="E7" s="6">
        <v>5</v>
      </c>
      <c r="F7" s="21"/>
      <c r="G7" s="6">
        <f t="shared" ref="G7:G21" si="0">F7*E7</f>
        <v>0</v>
      </c>
    </row>
    <row r="8" spans="1:7" x14ac:dyDescent="0.25">
      <c r="A8" s="255" t="s">
        <v>37</v>
      </c>
      <c r="B8" s="255"/>
      <c r="C8" s="255"/>
      <c r="D8" s="255"/>
      <c r="E8" s="16">
        <v>1.25</v>
      </c>
      <c r="F8" s="21"/>
      <c r="G8" s="6">
        <f t="shared" si="0"/>
        <v>0</v>
      </c>
    </row>
    <row r="9" spans="1:7" x14ac:dyDescent="0.25">
      <c r="A9" s="255" t="s">
        <v>38</v>
      </c>
      <c r="B9" s="255"/>
      <c r="C9" s="255"/>
      <c r="D9" s="255"/>
      <c r="E9" s="6">
        <v>1</v>
      </c>
      <c r="F9" s="21"/>
      <c r="G9" s="6">
        <f t="shared" si="0"/>
        <v>0</v>
      </c>
    </row>
    <row r="10" spans="1:7" x14ac:dyDescent="0.25">
      <c r="A10" s="255" t="s">
        <v>39</v>
      </c>
      <c r="B10" s="255"/>
      <c r="C10" s="255"/>
      <c r="D10" s="255"/>
      <c r="E10" s="16">
        <v>3</v>
      </c>
      <c r="F10" s="21"/>
      <c r="G10" s="6">
        <f t="shared" si="0"/>
        <v>0</v>
      </c>
    </row>
    <row r="11" spans="1:7" x14ac:dyDescent="0.25">
      <c r="A11" s="255" t="s">
        <v>40</v>
      </c>
      <c r="B11" s="255"/>
      <c r="C11" s="255"/>
      <c r="D11" s="255"/>
      <c r="E11" s="16">
        <v>1.25</v>
      </c>
      <c r="F11" s="21"/>
      <c r="G11" s="6">
        <f t="shared" si="0"/>
        <v>0</v>
      </c>
    </row>
    <row r="12" spans="1:7" x14ac:dyDescent="0.25">
      <c r="A12" s="255" t="s">
        <v>41</v>
      </c>
      <c r="B12" s="255"/>
      <c r="C12" s="255"/>
      <c r="D12" s="255"/>
      <c r="E12" s="16">
        <v>1.2</v>
      </c>
      <c r="F12" s="21"/>
      <c r="G12" s="6">
        <f t="shared" si="0"/>
        <v>0</v>
      </c>
    </row>
    <row r="13" spans="1:7" x14ac:dyDescent="0.25">
      <c r="A13" s="255" t="s">
        <v>42</v>
      </c>
      <c r="B13" s="255"/>
      <c r="C13" s="255"/>
      <c r="D13" s="255"/>
      <c r="E13" s="6">
        <v>1</v>
      </c>
      <c r="F13" s="21"/>
      <c r="G13" s="6">
        <f t="shared" si="0"/>
        <v>0</v>
      </c>
    </row>
    <row r="14" spans="1:7" x14ac:dyDescent="0.25">
      <c r="A14" s="255" t="s">
        <v>43</v>
      </c>
      <c r="B14" s="255"/>
      <c r="C14" s="255"/>
      <c r="D14" s="255"/>
      <c r="E14" s="6">
        <v>1</v>
      </c>
      <c r="F14" s="21"/>
      <c r="G14" s="6">
        <f t="shared" si="0"/>
        <v>0</v>
      </c>
    </row>
    <row r="15" spans="1:7" x14ac:dyDescent="0.25">
      <c r="A15" s="255" t="s">
        <v>44</v>
      </c>
      <c r="B15" s="255"/>
      <c r="C15" s="255"/>
      <c r="D15" s="255"/>
      <c r="E15" s="6">
        <v>1</v>
      </c>
      <c r="F15" s="21"/>
      <c r="G15" s="6">
        <f t="shared" si="0"/>
        <v>0</v>
      </c>
    </row>
    <row r="16" spans="1:7" x14ac:dyDescent="0.25">
      <c r="A16" s="255" t="s">
        <v>45</v>
      </c>
      <c r="B16" s="255"/>
      <c r="C16" s="255"/>
      <c r="D16" s="255"/>
      <c r="E16" s="16">
        <v>1.25</v>
      </c>
      <c r="F16" s="21"/>
      <c r="G16" s="6">
        <f t="shared" si="0"/>
        <v>0</v>
      </c>
    </row>
    <row r="17" spans="1:7" x14ac:dyDescent="0.25">
      <c r="A17" s="255" t="s">
        <v>46</v>
      </c>
      <c r="B17" s="255"/>
      <c r="C17" s="255"/>
      <c r="D17" s="255"/>
      <c r="E17" s="6">
        <v>1</v>
      </c>
      <c r="F17" s="21"/>
      <c r="G17" s="6">
        <f t="shared" si="0"/>
        <v>0</v>
      </c>
    </row>
    <row r="18" spans="1:7" x14ac:dyDescent="0.25">
      <c r="A18" s="255" t="s">
        <v>47</v>
      </c>
      <c r="B18" s="255"/>
      <c r="C18" s="255"/>
      <c r="D18" s="255"/>
      <c r="E18" s="6">
        <v>1</v>
      </c>
      <c r="F18" s="21"/>
      <c r="G18" s="6">
        <f t="shared" si="0"/>
        <v>0</v>
      </c>
    </row>
    <row r="19" spans="1:7" x14ac:dyDescent="0.25">
      <c r="A19" s="255" t="s">
        <v>48</v>
      </c>
      <c r="B19" s="255"/>
      <c r="C19" s="255"/>
      <c r="D19" s="255"/>
      <c r="E19" s="16">
        <v>1.25</v>
      </c>
      <c r="F19" s="21"/>
      <c r="G19" s="6">
        <f t="shared" si="0"/>
        <v>0</v>
      </c>
    </row>
    <row r="20" spans="1:7" x14ac:dyDescent="0.25">
      <c r="A20" s="255" t="s">
        <v>49</v>
      </c>
      <c r="B20" s="255"/>
      <c r="C20" s="255"/>
      <c r="D20" s="255"/>
      <c r="E20" s="6">
        <v>5</v>
      </c>
      <c r="F20" s="21"/>
      <c r="G20" s="6">
        <f t="shared" si="0"/>
        <v>0</v>
      </c>
    </row>
    <row r="21" spans="1:7" x14ac:dyDescent="0.25">
      <c r="A21" s="40" t="s">
        <v>62</v>
      </c>
      <c r="B21" s="41"/>
      <c r="C21" s="41"/>
      <c r="D21" s="42"/>
      <c r="E21" s="6">
        <v>6.75</v>
      </c>
      <c r="F21" s="21"/>
      <c r="G21" s="6">
        <f t="shared" si="0"/>
        <v>0</v>
      </c>
    </row>
    <row r="22" spans="1:7" ht="17.25" x14ac:dyDescent="0.25">
      <c r="E22" s="256" t="s">
        <v>51</v>
      </c>
      <c r="F22" s="257"/>
      <c r="G22" s="18">
        <f>SUM(G6:G21)</f>
        <v>0</v>
      </c>
    </row>
    <row r="23" spans="1:7" x14ac:dyDescent="0.25">
      <c r="E23" s="38"/>
      <c r="F23" s="39"/>
      <c r="G23" s="38"/>
    </row>
    <row r="24" spans="1:7" x14ac:dyDescent="0.25">
      <c r="A24" s="184" t="s">
        <v>61</v>
      </c>
      <c r="B24" s="251"/>
      <c r="C24" s="251"/>
      <c r="D24" s="251"/>
      <c r="E24" s="251"/>
      <c r="F24" s="251"/>
      <c r="G24" s="252"/>
    </row>
    <row r="25" spans="1:7" x14ac:dyDescent="0.25">
      <c r="A25" s="263" t="s">
        <v>50</v>
      </c>
      <c r="B25" s="264"/>
      <c r="C25" s="264"/>
      <c r="D25" s="265"/>
      <c r="E25" s="17">
        <v>0</v>
      </c>
      <c r="F25" s="21"/>
      <c r="G25" s="6">
        <f>E25*F25</f>
        <v>0</v>
      </c>
    </row>
    <row r="26" spans="1:7" x14ac:dyDescent="0.25">
      <c r="A26" s="266" t="s">
        <v>60</v>
      </c>
      <c r="B26" s="266"/>
      <c r="C26" s="266"/>
      <c r="D26" s="266"/>
      <c r="E26" s="6">
        <v>5</v>
      </c>
      <c r="F26" s="21"/>
      <c r="G26" s="6">
        <f t="shared" ref="G26:G27" si="1">E26*F26</f>
        <v>0</v>
      </c>
    </row>
    <row r="27" spans="1:7" x14ac:dyDescent="0.25">
      <c r="A27" s="255" t="s">
        <v>59</v>
      </c>
      <c r="B27" s="255"/>
      <c r="C27" s="255"/>
      <c r="D27" s="255"/>
      <c r="E27" s="6">
        <v>30</v>
      </c>
      <c r="F27" s="21"/>
      <c r="G27" s="6">
        <f t="shared" si="1"/>
        <v>0</v>
      </c>
    </row>
    <row r="28" spans="1:7" x14ac:dyDescent="0.25">
      <c r="E28" s="38"/>
      <c r="F28" s="39"/>
      <c r="G28" s="38"/>
    </row>
    <row r="29" spans="1:7" x14ac:dyDescent="0.25">
      <c r="A29" s="250" t="s">
        <v>71</v>
      </c>
      <c r="B29" s="251"/>
      <c r="C29" s="251"/>
      <c r="D29" s="251"/>
      <c r="E29" s="251"/>
      <c r="F29" s="251"/>
      <c r="G29" s="252"/>
    </row>
    <row r="31" spans="1:7" ht="15.75" x14ac:dyDescent="0.25">
      <c r="A31" s="258" t="s">
        <v>68</v>
      </c>
      <c r="B31" s="259"/>
      <c r="C31" s="259"/>
      <c r="D31" s="259"/>
      <c r="E31" s="259"/>
      <c r="F31" s="259"/>
      <c r="G31" s="260"/>
    </row>
    <row r="32" spans="1:7" ht="15.75" x14ac:dyDescent="0.25">
      <c r="A32" s="33"/>
      <c r="B32" s="34"/>
      <c r="C32" s="34"/>
      <c r="D32" s="34"/>
      <c r="E32" s="36" t="s">
        <v>9</v>
      </c>
      <c r="F32" s="37">
        <v>1</v>
      </c>
      <c r="G32" s="36" t="s">
        <v>9</v>
      </c>
    </row>
    <row r="33" spans="1:7" x14ac:dyDescent="0.25">
      <c r="A33" s="255" t="s">
        <v>52</v>
      </c>
      <c r="B33" s="255"/>
      <c r="C33" s="255"/>
      <c r="D33" s="255"/>
      <c r="E33" s="16">
        <v>4</v>
      </c>
      <c r="F33" s="21"/>
      <c r="G33" s="6">
        <f>F33*E33</f>
        <v>0</v>
      </c>
    </row>
    <row r="34" spans="1:7" x14ac:dyDescent="0.25">
      <c r="A34" s="255" t="s">
        <v>53</v>
      </c>
      <c r="B34" s="255"/>
      <c r="C34" s="255"/>
      <c r="D34" s="255"/>
      <c r="E34" s="16">
        <v>2.25</v>
      </c>
      <c r="F34" s="21"/>
      <c r="G34" s="6">
        <f t="shared" ref="G34:G39" si="2">F34*E34</f>
        <v>0</v>
      </c>
    </row>
    <row r="35" spans="1:7" x14ac:dyDescent="0.25">
      <c r="A35" s="255" t="s">
        <v>40</v>
      </c>
      <c r="B35" s="255"/>
      <c r="C35" s="255"/>
      <c r="D35" s="255"/>
      <c r="E35" s="16">
        <v>2</v>
      </c>
      <c r="F35" s="21"/>
      <c r="G35" s="6">
        <f t="shared" si="2"/>
        <v>0</v>
      </c>
    </row>
    <row r="36" spans="1:7" x14ac:dyDescent="0.25">
      <c r="A36" s="255" t="s">
        <v>54</v>
      </c>
      <c r="B36" s="255"/>
      <c r="C36" s="255"/>
      <c r="D36" s="255"/>
      <c r="E36" s="16">
        <v>2</v>
      </c>
      <c r="F36" s="21"/>
      <c r="G36" s="6">
        <f t="shared" si="2"/>
        <v>0</v>
      </c>
    </row>
    <row r="37" spans="1:7" x14ac:dyDescent="0.25">
      <c r="A37" s="255" t="s">
        <v>44</v>
      </c>
      <c r="B37" s="255"/>
      <c r="C37" s="255"/>
      <c r="D37" s="255"/>
      <c r="E37" s="16">
        <v>2</v>
      </c>
      <c r="F37" s="21"/>
      <c r="G37" s="6">
        <f t="shared" si="2"/>
        <v>0</v>
      </c>
    </row>
    <row r="38" spans="1:7" x14ac:dyDescent="0.25">
      <c r="A38" s="255" t="s">
        <v>55</v>
      </c>
      <c r="B38" s="255"/>
      <c r="C38" s="255"/>
      <c r="D38" s="255"/>
      <c r="E38" s="16">
        <v>2</v>
      </c>
      <c r="F38" s="21"/>
      <c r="G38" s="6">
        <f t="shared" si="2"/>
        <v>0</v>
      </c>
    </row>
    <row r="39" spans="1:7" x14ac:dyDescent="0.25">
      <c r="A39" s="255" t="s">
        <v>56</v>
      </c>
      <c r="B39" s="255"/>
      <c r="C39" s="255"/>
      <c r="D39" s="255"/>
      <c r="E39" s="16">
        <v>2.25</v>
      </c>
      <c r="F39" s="21"/>
      <c r="G39" s="6">
        <f t="shared" si="2"/>
        <v>0</v>
      </c>
    </row>
    <row r="40" spans="1:7" ht="17.25" x14ac:dyDescent="0.25">
      <c r="E40" s="256" t="s">
        <v>51</v>
      </c>
      <c r="F40" s="257"/>
      <c r="G40" s="18">
        <f>SUM(G33:G39)+G22</f>
        <v>0</v>
      </c>
    </row>
    <row r="41" spans="1:7" x14ac:dyDescent="0.25">
      <c r="A41" s="254"/>
      <c r="B41" s="254"/>
      <c r="C41" s="254"/>
      <c r="D41" s="254"/>
    </row>
    <row r="42" spans="1:7" ht="15.75" x14ac:dyDescent="0.25">
      <c r="A42" s="261" t="s">
        <v>57</v>
      </c>
      <c r="B42" s="261"/>
      <c r="C42" s="261"/>
      <c r="D42" s="262" t="s">
        <v>58</v>
      </c>
      <c r="E42" s="262"/>
      <c r="F42" s="262"/>
      <c r="G42" s="262"/>
    </row>
    <row r="43" spans="1:7" ht="15.75" x14ac:dyDescent="0.25">
      <c r="A43" s="15"/>
      <c r="B43" s="15"/>
      <c r="C43" s="15"/>
      <c r="D43" s="19"/>
      <c r="E43" s="19"/>
      <c r="F43" s="19"/>
      <c r="G43" s="19"/>
    </row>
    <row r="44" spans="1:7" x14ac:dyDescent="0.25">
      <c r="A44" s="253" t="s">
        <v>70</v>
      </c>
      <c r="B44" s="253"/>
      <c r="C44" s="253"/>
      <c r="D44" s="253"/>
      <c r="E44" s="253"/>
      <c r="F44" s="253"/>
      <c r="G44" s="253"/>
    </row>
    <row r="46" spans="1:7" x14ac:dyDescent="0.25">
      <c r="A46" s="20" t="s">
        <v>32</v>
      </c>
    </row>
  </sheetData>
  <mergeCells count="36">
    <mergeCell ref="A16:D16"/>
    <mergeCell ref="A17:D17"/>
    <mergeCell ref="A18:D18"/>
    <mergeCell ref="F2:G2"/>
    <mergeCell ref="A15:D15"/>
    <mergeCell ref="A4:G4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9:D19"/>
    <mergeCell ref="A20:D20"/>
    <mergeCell ref="A25:D25"/>
    <mergeCell ref="A26:D26"/>
    <mergeCell ref="A27:D27"/>
    <mergeCell ref="A24:G24"/>
    <mergeCell ref="E22:F22"/>
    <mergeCell ref="A29:G29"/>
    <mergeCell ref="A44:G44"/>
    <mergeCell ref="A41:D41"/>
    <mergeCell ref="A35:D35"/>
    <mergeCell ref="A36:D36"/>
    <mergeCell ref="A37:D37"/>
    <mergeCell ref="A38:D38"/>
    <mergeCell ref="A39:D39"/>
    <mergeCell ref="E40:F40"/>
    <mergeCell ref="A31:G31"/>
    <mergeCell ref="A33:D33"/>
    <mergeCell ref="A34:D34"/>
    <mergeCell ref="A42:C42"/>
    <mergeCell ref="D42:G42"/>
  </mergeCells>
  <pageMargins left="0.7" right="0.7" top="0.75" bottom="0.75" header="0.3" footer="0.3"/>
  <pageSetup orientation="portrait" horizontalDpi="4294967293" r:id="rId1"/>
  <headerFooter>
    <oddFooter>&amp;R&amp;12SEPTEMBRE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Purchase Order</vt:lpstr>
      <vt:lpstr>Attachment A - TV</vt:lpstr>
      <vt:lpstr>Attachment B - PHONE</vt:lpstr>
      <vt:lpstr>'Attachment A - TV'!Zone_d_impression</vt:lpstr>
      <vt:lpstr>'Attachment B - PHONE'!Zone_d_impression</vt:lpstr>
      <vt:lpstr>'Purchase Order'!Zone_d_impression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Esther ste-marie</cp:lastModifiedBy>
  <cp:lastPrinted>2024-04-03T15:48:10Z</cp:lastPrinted>
  <dcterms:created xsi:type="dcterms:W3CDTF">2019-03-31T10:32:35Z</dcterms:created>
  <dcterms:modified xsi:type="dcterms:W3CDTF">2024-07-18T19:42:29Z</dcterms:modified>
</cp:coreProperties>
</file>