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FLM\Desktop\bon de commande et info\"/>
    </mc:Choice>
  </mc:AlternateContent>
  <xr:revisionPtr revIDLastSave="0" documentId="13_ncr:1_{D6535EA5-6426-49C8-A2F0-617255DC74E7}" xr6:coauthVersionLast="47" xr6:coauthVersionMax="47" xr10:uidLastSave="{00000000-0000-0000-0000-000000000000}"/>
  <bookViews>
    <workbookView xWindow="2295" yWindow="2310" windowWidth="21600" windowHeight="11295" tabRatio="599" xr2:uid="{54B74247-FD04-423B-86FF-F27B6A4AEC9E}"/>
  </bookViews>
  <sheets>
    <sheet name="BON COMMANDE" sheetId="3" r:id="rId1"/>
    <sheet name="Annexe A - TV" sheetId="4" r:id="rId2"/>
    <sheet name="Annexe B - Téléphone" sheetId="5" r:id="rId3"/>
  </sheets>
  <definedNames>
    <definedName name="_xlnm.Print_Area" localSheetId="1">'Annexe A - TV'!$A$1:$G$44</definedName>
    <definedName name="_xlnm.Print_Area" localSheetId="2">'Annexe B - Téléphone'!$A$1:$G$46</definedName>
    <definedName name="_xlnm.Print_Area" localSheetId="0">'BON COMMANDE'!$A$1:$H$47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3" l="1"/>
  <c r="H31" i="3" l="1"/>
  <c r="H35" i="3"/>
  <c r="H32" i="3"/>
  <c r="H26" i="3"/>
  <c r="H25" i="3"/>
  <c r="H18" i="3"/>
  <c r="H15" i="3"/>
  <c r="H6" i="3"/>
  <c r="H34" i="3"/>
  <c r="H38" i="3"/>
  <c r="H33" i="3"/>
  <c r="G34" i="5"/>
  <c r="G35" i="5"/>
  <c r="G36" i="5"/>
  <c r="G37" i="5"/>
  <c r="G38" i="5"/>
  <c r="G39" i="5"/>
  <c r="G33" i="5"/>
  <c r="G26" i="5"/>
  <c r="G27" i="5"/>
  <c r="G25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6" i="5"/>
  <c r="G22" i="5" l="1"/>
  <c r="H14" i="3"/>
  <c r="H12" i="3"/>
  <c r="H29" i="3" s="1"/>
  <c r="H21" i="3"/>
  <c r="H20" i="3"/>
  <c r="H19" i="3"/>
  <c r="H13" i="3"/>
  <c r="H37" i="3"/>
  <c r="H16" i="3" l="1"/>
  <c r="H7" i="3"/>
  <c r="H8" i="3" s="1"/>
  <c r="H27" i="3" l="1"/>
  <c r="G7" i="4"/>
  <c r="G8" i="4"/>
  <c r="G9" i="4"/>
  <c r="G11" i="4"/>
  <c r="G13" i="4"/>
  <c r="G15" i="4"/>
  <c r="G17" i="4"/>
  <c r="G19" i="4"/>
  <c r="G20" i="4"/>
  <c r="G22" i="4"/>
  <c r="G24" i="4"/>
  <c r="G26" i="4"/>
  <c r="G28" i="4"/>
  <c r="G30" i="4"/>
  <c r="G32" i="4"/>
  <c r="G34" i="4"/>
  <c r="G37" i="4"/>
  <c r="G38" i="4"/>
  <c r="G39" i="4"/>
  <c r="G6" i="4"/>
  <c r="G41" i="4" l="1"/>
  <c r="H22" i="3" s="1"/>
  <c r="H23" i="3" s="1"/>
  <c r="H36" i="3" l="1"/>
  <c r="H39" i="3" s="1"/>
  <c r="G40" i="5" l="1"/>
</calcChain>
</file>

<file path=xl/sharedStrings.xml><?xml version="1.0" encoding="utf-8"?>
<sst xmlns="http://schemas.openxmlformats.org/spreadsheetml/2006/main" count="147" uniqueCount="127">
  <si>
    <t>INTERNET HAUTE VITESSE:</t>
  </si>
  <si>
    <t>Téléchargement</t>
  </si>
  <si>
    <t>Téléversement</t>
  </si>
  <si>
    <t>Volume</t>
  </si>
  <si>
    <t>FRAIS MENSUELS</t>
  </si>
  <si>
    <t>TÉLÉVISION NUMÉRIQUE:</t>
  </si>
  <si>
    <t>HD</t>
  </si>
  <si>
    <t>DATE:</t>
  </si>
  <si>
    <t>Adresse:</t>
  </si>
  <si>
    <t>Nom:</t>
  </si>
  <si>
    <t>No tel:</t>
  </si>
  <si>
    <t>$</t>
  </si>
  <si>
    <t>$ / mois</t>
  </si>
  <si>
    <r>
      <t>FRAIS MENSUELS</t>
    </r>
    <r>
      <rPr>
        <b/>
        <i/>
        <vertAlign val="superscript"/>
        <sz val="12"/>
        <color theme="1"/>
        <rFont val="Calibri"/>
        <family val="2"/>
        <scheme val="minor"/>
      </rPr>
      <t>(1)</t>
    </r>
  </si>
  <si>
    <r>
      <t xml:space="preserve">Forfaits variés:                                                                                                                   </t>
    </r>
    <r>
      <rPr>
        <b/>
        <i/>
        <sz val="11"/>
        <color theme="1"/>
        <rFont val="Calibri"/>
        <family val="2"/>
        <scheme val="minor"/>
      </rPr>
      <t>ANNEXE A</t>
    </r>
  </si>
  <si>
    <t>ANNEXE A</t>
  </si>
  <si>
    <t>$ / Mois</t>
  </si>
  <si>
    <t>SUPER TV</t>
  </si>
  <si>
    <t>SUPER TV RÉSEAU</t>
  </si>
  <si>
    <t>SUPER TV 3</t>
  </si>
  <si>
    <t>SUPER TV 4</t>
  </si>
  <si>
    <t>SUPER ÉCRAN</t>
  </si>
  <si>
    <t>Super stations</t>
  </si>
  <si>
    <t>Sports</t>
  </si>
  <si>
    <t>TVA Sports</t>
  </si>
  <si>
    <t>Crave</t>
  </si>
  <si>
    <t>Crave extra</t>
  </si>
  <si>
    <t>Découverte</t>
  </si>
  <si>
    <t>Variété</t>
  </si>
  <si>
    <t>Variété +</t>
  </si>
  <si>
    <t>Actualité</t>
  </si>
  <si>
    <t>Jeunesse</t>
  </si>
  <si>
    <t>Style de vie</t>
  </si>
  <si>
    <t>Diversité</t>
  </si>
  <si>
    <t>Adulte:</t>
  </si>
  <si>
    <t>Playboy TV</t>
  </si>
  <si>
    <r>
      <t xml:space="preserve">TOTAL FORFAITS </t>
    </r>
    <r>
      <rPr>
        <b/>
        <i/>
        <vertAlign val="superscript"/>
        <sz val="11"/>
        <color theme="1"/>
        <rFont val="Calibri"/>
        <family val="2"/>
        <scheme val="minor"/>
      </rPr>
      <t>(1)</t>
    </r>
  </si>
  <si>
    <t>(1) TAXES EN SUS</t>
  </si>
  <si>
    <t>BON DE COMMANDE</t>
  </si>
  <si>
    <t>ANNEXE B</t>
  </si>
  <si>
    <t>Obtention de numéros personnalisés</t>
  </si>
  <si>
    <t>Inscription supplémentaire au bottin (résidentiel)</t>
  </si>
  <si>
    <t>Afficheur (nom et numéro)</t>
  </si>
  <si>
    <t>Afficheur sur appel en attente (nom et numéro)</t>
  </si>
  <si>
    <t>Messagerie vocale</t>
  </si>
  <si>
    <t>Appel en attente</t>
  </si>
  <si>
    <r>
      <t xml:space="preserve">Renvoi automatique (*72)       </t>
    </r>
    <r>
      <rPr>
        <b/>
        <i/>
        <sz val="11"/>
        <color theme="1"/>
        <rFont val="Calibri"/>
        <family val="2"/>
        <scheme val="minor"/>
      </rPr>
      <t xml:space="preserve">                 </t>
    </r>
    <r>
      <rPr>
        <b/>
        <i/>
        <sz val="11"/>
        <rFont val="Calibri"/>
        <family val="2"/>
        <scheme val="minor"/>
      </rPr>
      <t>à l'utilisation</t>
    </r>
  </si>
  <si>
    <t>Renvoi automatique sur occupation</t>
  </si>
  <si>
    <t>Renvoi automatique sur non-réponse</t>
  </si>
  <si>
    <t>Conférence à trois</t>
  </si>
  <si>
    <r>
      <t xml:space="preserve">Rappel du dernier numéro (*69)          </t>
    </r>
    <r>
      <rPr>
        <b/>
        <i/>
        <sz val="11"/>
        <color theme="1"/>
        <rFont val="Calibri"/>
        <family val="2"/>
        <scheme val="minor"/>
      </rPr>
      <t xml:space="preserve">  </t>
    </r>
    <r>
      <rPr>
        <b/>
        <i/>
        <sz val="11"/>
        <rFont val="Calibri"/>
        <family val="2"/>
        <scheme val="minor"/>
      </rPr>
      <t>à l'utilisation</t>
    </r>
  </si>
  <si>
    <t>Sélecteur</t>
  </si>
  <si>
    <t>Numéro non publié (confidentiel)</t>
  </si>
  <si>
    <r>
      <t xml:space="preserve">Assistance 411                                              </t>
    </r>
    <r>
      <rPr>
        <b/>
        <i/>
        <sz val="11"/>
        <rFont val="Calibri"/>
        <family val="2"/>
        <scheme val="minor"/>
      </rPr>
      <t xml:space="preserve"> à l'utilisation</t>
    </r>
  </si>
  <si>
    <r>
      <t xml:space="preserve">Dépisteur (*57)                                            </t>
    </r>
    <r>
      <rPr>
        <b/>
        <i/>
        <sz val="11"/>
        <rFont val="Calibri"/>
        <family val="2"/>
        <scheme val="minor"/>
      </rPr>
      <t xml:space="preserve"> à l'utilisation</t>
    </r>
  </si>
  <si>
    <t xml:space="preserve">Activation du blocage des interurbains </t>
  </si>
  <si>
    <r>
      <t xml:space="preserve">TOTAL FORFAITS   </t>
    </r>
    <r>
      <rPr>
        <b/>
        <i/>
        <vertAlign val="superscript"/>
        <sz val="11"/>
        <color theme="1"/>
        <rFont val="Calibri"/>
        <family val="2"/>
        <scheme val="minor"/>
      </rPr>
      <t>(1)</t>
    </r>
  </si>
  <si>
    <t>Messagerie affaires</t>
  </si>
  <si>
    <t>Afficheur affaires</t>
  </si>
  <si>
    <t>Renvoi automatique</t>
  </si>
  <si>
    <t>Renvoi automatique (*72) illimité</t>
  </si>
  <si>
    <t>Rappel du dernier numéro (*69) illimité</t>
  </si>
  <si>
    <t>INTERURBAINS INTERNATIONNAUX</t>
  </si>
  <si>
    <t>Se référer au site WEB / Service à la clientèle</t>
  </si>
  <si>
    <t>Changement de nom au bottin téléphonique</t>
  </si>
  <si>
    <t>Qté</t>
  </si>
  <si>
    <t>Qté x</t>
  </si>
  <si>
    <t>Réactivation des interurbains</t>
  </si>
  <si>
    <t>À l'utilisation</t>
  </si>
  <si>
    <t>Frais par ligne suspendue</t>
  </si>
  <si>
    <t>Abonnement à Crave requis</t>
  </si>
  <si>
    <t>Hustler TV</t>
  </si>
  <si>
    <t>Dorcel TV</t>
  </si>
  <si>
    <t>FORFAITS THÉMATIQUES TÉLÉVISION  (NOTE 1)</t>
  </si>
  <si>
    <t>TÉLÉPHONIE</t>
  </si>
  <si>
    <t>FORFAITS TÉLÉPHONIE par ligne téléphonique - Résidentielle</t>
  </si>
  <si>
    <t>FORFAITS TÉLÉPHONIE par ligne téléphonique - AFFAIRES</t>
  </si>
  <si>
    <t>NOTE 1: Période d'abonnement minimum suggérée - 3 mois</t>
  </si>
  <si>
    <r>
      <rPr>
        <b/>
        <i/>
        <sz val="10"/>
        <color theme="1"/>
        <rFont val="Calibri"/>
        <family val="2"/>
        <scheme val="minor"/>
      </rPr>
      <t>NOTES 1</t>
    </r>
    <r>
      <rPr>
        <sz val="10"/>
        <color theme="1"/>
        <rFont val="Calibri"/>
        <family val="2"/>
        <scheme val="minor"/>
      </rPr>
      <t xml:space="preserve"> - </t>
    </r>
    <r>
      <rPr>
        <b/>
        <i/>
        <sz val="10"/>
        <color theme="1"/>
        <rFont val="Calibri"/>
        <family val="2"/>
        <scheme val="minor"/>
      </rPr>
      <t>Un délai de mise en service doit être programmé pour conserver un numéro.</t>
    </r>
  </si>
  <si>
    <t>FRAIS D'INSTALLATION</t>
  </si>
  <si>
    <r>
      <t xml:space="preserve">Frais initial d'activation      40 $                </t>
    </r>
    <r>
      <rPr>
        <b/>
        <i/>
        <sz val="11"/>
        <color theme="1"/>
        <rFont val="Calibri"/>
        <family val="2"/>
        <scheme val="minor"/>
      </rPr>
      <t>NOTE 1</t>
    </r>
  </si>
  <si>
    <t>Courriel:</t>
  </si>
  <si>
    <t>Total</t>
  </si>
  <si>
    <t>Total TÉLÉVISION</t>
  </si>
  <si>
    <t>ACHAT/LOCATION D'ÉQUIPEMENT:</t>
  </si>
  <si>
    <r>
      <rPr>
        <b/>
        <sz val="11"/>
        <rFont val="Calibri"/>
        <family val="2"/>
        <scheme val="minor"/>
      </rPr>
      <t>30</t>
    </r>
    <r>
      <rPr>
        <sz val="11"/>
        <color theme="1"/>
        <rFont val="Calibri"/>
        <family val="2"/>
        <scheme val="minor"/>
      </rPr>
      <t xml:space="preserve"> Mbps</t>
    </r>
  </si>
  <si>
    <r>
      <rPr>
        <b/>
        <sz val="11"/>
        <color theme="1"/>
        <rFont val="Calibri"/>
        <family val="2"/>
        <scheme val="minor"/>
      </rPr>
      <t>100</t>
    </r>
    <r>
      <rPr>
        <sz val="11"/>
        <color theme="1"/>
        <rFont val="Calibri"/>
        <family val="2"/>
        <scheme val="minor"/>
      </rPr>
      <t xml:space="preserve"> Mbps</t>
    </r>
  </si>
  <si>
    <t>2 - Plus de 100m chez le client</t>
  </si>
  <si>
    <t>LOCATION mensuelle/ décodeur Numérique-HD- Enregistreur (2)</t>
  </si>
  <si>
    <t>LOCATION mensuelle de batterie</t>
  </si>
  <si>
    <t>SIGNATURE du client_________________________</t>
  </si>
  <si>
    <t>Date____________________</t>
  </si>
  <si>
    <t>Frais de gestion décodeur(s) additionnel(s):</t>
  </si>
  <si>
    <t xml:space="preserve">Batterie de secours pour service téléphonique </t>
  </si>
  <si>
    <t>Adresse Postale / Correspondance</t>
  </si>
  <si>
    <t>** Garantie de 1 an sur décodeurs vendus neufs</t>
  </si>
  <si>
    <r>
      <t xml:space="preserve">BASE  (frais de gestion du </t>
    </r>
    <r>
      <rPr>
        <sz val="10"/>
        <color theme="1"/>
        <rFont val="Calibri"/>
        <family val="2"/>
        <scheme val="minor"/>
      </rPr>
      <t>1 er</t>
    </r>
    <r>
      <rPr>
        <sz val="11"/>
        <color theme="1"/>
        <rFont val="Calibri"/>
        <family val="2"/>
        <scheme val="minor"/>
      </rPr>
      <t xml:space="preserve"> décodeur inclus)</t>
    </r>
  </si>
  <si>
    <t>Décodeur fourni par le client: Frais d'initialisation</t>
  </si>
  <si>
    <t xml:space="preserve">LOCATION mensuelle/Décodeur-Numérique-Haute Définition (2) </t>
  </si>
  <si>
    <t>Nos services sont assujettis aux conditions d'utilisation et aux obligations d'abonnement. (voir Web TFLM)</t>
  </si>
  <si>
    <t xml:space="preserve">Total ÉQUIPEMENTS </t>
  </si>
  <si>
    <t>Des frais supplémentaires en matériel et main d'œuvre pourraient être facturés selon le travail à effectuer</t>
  </si>
  <si>
    <t>Note 1</t>
  </si>
  <si>
    <t xml:space="preserve">1 - Frais d'installation de base - Pose du fil de service fibre optique     </t>
  </si>
  <si>
    <t>Taxes en sus</t>
  </si>
  <si>
    <t>Frais de raccordement pour l'installation de la téléphonie</t>
  </si>
  <si>
    <t>Frais de raccordement pour l'installation de la télévision</t>
  </si>
  <si>
    <t>(1) Non remboursable après installation</t>
  </si>
  <si>
    <t>total frais d'installation</t>
  </si>
  <si>
    <t>TÉLÉCOMMANDE (incluse en location et achat)</t>
  </si>
  <si>
    <t xml:space="preserve">(2) Décodeur garantie à vie non transférable </t>
  </si>
  <si>
    <r>
      <rPr>
        <b/>
        <sz val="11"/>
        <color theme="1"/>
        <rFont val="Calibri"/>
        <family val="2"/>
        <scheme val="minor"/>
      </rPr>
      <t xml:space="preserve">60 </t>
    </r>
    <r>
      <rPr>
        <sz val="11"/>
        <color theme="1"/>
        <rFont val="Calibri"/>
        <family val="2"/>
        <scheme val="minor"/>
      </rPr>
      <t>Mbps</t>
    </r>
  </si>
  <si>
    <r>
      <rPr>
        <b/>
        <sz val="11"/>
        <color theme="1"/>
        <rFont val="Calibri"/>
        <family val="2"/>
        <scheme val="minor"/>
      </rPr>
      <t>120</t>
    </r>
    <r>
      <rPr>
        <sz val="11"/>
        <color theme="1"/>
        <rFont val="Calibri"/>
        <family val="2"/>
        <scheme val="minor"/>
      </rPr>
      <t xml:space="preserve"> Mbps</t>
    </r>
  </si>
  <si>
    <r>
      <rPr>
        <b/>
        <sz val="11"/>
        <color theme="1"/>
        <rFont val="Calibri"/>
        <family val="2"/>
        <scheme val="minor"/>
      </rPr>
      <t xml:space="preserve">400 </t>
    </r>
    <r>
      <rPr>
        <sz val="11"/>
        <color theme="1"/>
        <rFont val="Calibri"/>
        <family val="2"/>
        <scheme val="minor"/>
      </rPr>
      <t xml:space="preserve"> Mbps</t>
    </r>
  </si>
  <si>
    <t>Volume illimité</t>
  </si>
  <si>
    <t>Volume Illimité</t>
  </si>
  <si>
    <r>
      <rPr>
        <b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Mbps</t>
    </r>
  </si>
  <si>
    <r>
      <rPr>
        <b/>
        <sz val="11"/>
        <color theme="1"/>
        <rFont val="Calibri"/>
        <family val="2"/>
        <scheme val="minor"/>
      </rPr>
      <t>25</t>
    </r>
    <r>
      <rPr>
        <sz val="11"/>
        <color theme="1"/>
        <rFont val="Calibri"/>
        <family val="2"/>
        <scheme val="minor"/>
      </rPr>
      <t xml:space="preserve"> Mbps</t>
    </r>
  </si>
  <si>
    <r>
      <rPr>
        <b/>
        <sz val="11"/>
        <color theme="1"/>
        <rFont val="Calibri"/>
        <family val="2"/>
        <scheme val="minor"/>
      </rPr>
      <t>50</t>
    </r>
    <r>
      <rPr>
        <sz val="11"/>
        <color theme="1"/>
        <rFont val="Calibri"/>
        <family val="2"/>
        <scheme val="minor"/>
      </rPr>
      <t xml:space="preserve"> Mbps</t>
    </r>
  </si>
  <si>
    <t xml:space="preserve">Routeur Calix adressable Neuf </t>
  </si>
  <si>
    <t>Location mensuelle / routeur Calix adressable</t>
  </si>
  <si>
    <t>L'essentiel Boulot      FIBRE 120</t>
  </si>
  <si>
    <t>La Formule 1                 Fibre 400</t>
  </si>
  <si>
    <t>Le Pratique                    FIBRE 60</t>
  </si>
  <si>
    <t>La Base                            FIBRE 30</t>
  </si>
  <si>
    <t xml:space="preserve">Base, Interurbains illimités(Can/US) (911 Services d'urgence - Afficheur, renvoid'appel et conférence , appel en attente Inclus) </t>
  </si>
  <si>
    <t xml:space="preserve">Base affaires, Interurbains Illimités (Can/Us) (911 Services d'urgence - Afficheur, renvoid'appel et conférence , appel en attente Inclus)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</si>
</sst>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_$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perscript"/>
      <sz val="12"/>
      <color theme="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i/>
      <vertAlign val="superscript"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4" fontId="17" fillId="0" borderId="0" applyFont="0" applyFill="0" applyBorder="0" applyAlignment="0" applyProtection="0"/>
    <xf numFmtId="0" fontId="17" fillId="9" borderId="0" applyNumberFormat="0" applyBorder="0" applyAlignment="0" applyProtection="0"/>
  </cellStyleXfs>
  <cellXfs count="246">
    <xf numFmtId="0" fontId="0" fillId="0" borderId="0" xfId="0"/>
    <xf numFmtId="0" fontId="9" fillId="0" borderId="0" xfId="0" applyFont="1" applyAlignment="1">
      <alignment horizontal="center" vertical="center"/>
    </xf>
    <xf numFmtId="0" fontId="0" fillId="0" borderId="4" xfId="0" applyBorder="1"/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164" fontId="0" fillId="0" borderId="1" xfId="0" applyNumberFormat="1" applyBorder="1"/>
    <xf numFmtId="164" fontId="0" fillId="4" borderId="1" xfId="0" applyNumberForma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0" xfId="0" applyFont="1" applyAlignment="1">
      <alignment horizontal="center"/>
    </xf>
    <xf numFmtId="164" fontId="0" fillId="8" borderId="1" xfId="0" applyNumberForma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/>
    <xf numFmtId="0" fontId="0" fillId="0" borderId="1" xfId="0" applyBorder="1" applyAlignment="1" applyProtection="1">
      <alignment horizontal="center" vertical="center"/>
      <protection locked="0"/>
    </xf>
    <xf numFmtId="0" fontId="3" fillId="6" borderId="29" xfId="0" applyFont="1" applyFill="1" applyBorder="1" applyAlignment="1">
      <alignment horizontal="center" vertical="center"/>
    </xf>
    <xf numFmtId="49" fontId="0" fillId="7" borderId="24" xfId="0" applyNumberFormat="1" applyFill="1" applyBorder="1" applyAlignment="1">
      <alignment horizontal="center" vertical="center"/>
    </xf>
    <xf numFmtId="164" fontId="0" fillId="6" borderId="12" xfId="0" applyNumberForma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0" xfId="0" applyFill="1" applyBorder="1"/>
    <xf numFmtId="0" fontId="0" fillId="3" borderId="0" xfId="0" applyFill="1"/>
    <xf numFmtId="49" fontId="0" fillId="3" borderId="20" xfId="0" applyNumberFormat="1" applyFill="1" applyBorder="1" applyAlignment="1">
      <alignment horizontal="center" vertical="center"/>
    </xf>
    <xf numFmtId="49" fontId="0" fillId="3" borderId="21" xfId="0" applyNumberFormat="1" applyFill="1" applyBorder="1" applyAlignment="1">
      <alignment horizontal="center" vertical="center"/>
    </xf>
    <xf numFmtId="2" fontId="0" fillId="3" borderId="19" xfId="0" applyNumberFormat="1" applyFill="1" applyBorder="1" applyAlignment="1">
      <alignment horizontal="center" vertical="center"/>
    </xf>
    <xf numFmtId="164" fontId="0" fillId="4" borderId="15" xfId="0" applyNumberFormat="1" applyFill="1" applyBorder="1" applyAlignment="1">
      <alignment horizontal="center" vertical="center"/>
    </xf>
    <xf numFmtId="164" fontId="0" fillId="4" borderId="19" xfId="0" applyNumberFormat="1" applyFill="1" applyBorder="1" applyAlignment="1">
      <alignment horizontal="center" vertical="center"/>
    </xf>
    <xf numFmtId="0" fontId="0" fillId="4" borderId="20" xfId="0" applyFill="1" applyBorder="1"/>
    <xf numFmtId="0" fontId="0" fillId="4" borderId="21" xfId="0" applyFill="1" applyBorder="1"/>
    <xf numFmtId="0" fontId="6" fillId="4" borderId="21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left"/>
    </xf>
    <xf numFmtId="164" fontId="0" fillId="5" borderId="15" xfId="0" applyNumberFormat="1" applyFill="1" applyBorder="1" applyAlignment="1">
      <alignment horizontal="center" vertical="center"/>
    </xf>
    <xf numFmtId="164" fontId="0" fillId="5" borderId="19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15" fillId="6" borderId="29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0" borderId="0" xfId="0" applyFont="1"/>
    <xf numFmtId="49" fontId="2" fillId="0" borderId="10" xfId="0" applyNumberFormat="1" applyFont="1" applyBorder="1" applyAlignment="1">
      <alignment horizontal="center" vertical="center"/>
    </xf>
    <xf numFmtId="0" fontId="2" fillId="3" borderId="26" xfId="0" applyFont="1" applyFill="1" applyBorder="1" applyAlignment="1">
      <alignment vertical="center"/>
    </xf>
    <xf numFmtId="49" fontId="0" fillId="3" borderId="37" xfId="0" applyNumberFormat="1" applyFill="1" applyBorder="1" applyAlignment="1">
      <alignment horizontal="center" vertical="center"/>
    </xf>
    <xf numFmtId="49" fontId="0" fillId="3" borderId="35" xfId="0" applyNumberForma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6" fillId="0" borderId="0" xfId="0" applyFont="1"/>
    <xf numFmtId="44" fontId="0" fillId="6" borderId="11" xfId="1" applyFont="1" applyFill="1" applyBorder="1" applyAlignment="1" applyProtection="1">
      <alignment horizontal="center" vertical="center"/>
    </xf>
    <xf numFmtId="164" fontId="17" fillId="9" borderId="24" xfId="2" applyNumberFormat="1" applyBorder="1" applyAlignment="1" applyProtection="1">
      <alignment horizontal="center" vertical="center"/>
    </xf>
    <xf numFmtId="0" fontId="17" fillId="9" borderId="39" xfId="2" applyBorder="1" applyAlignment="1" applyProtection="1">
      <alignment horizontal="left" vertical="center"/>
    </xf>
    <xf numFmtId="164" fontId="17" fillId="9" borderId="1" xfId="2" applyNumberFormat="1" applyBorder="1" applyAlignment="1" applyProtection="1">
      <alignment horizontal="center" vertical="center"/>
    </xf>
    <xf numFmtId="0" fontId="17" fillId="9" borderId="39" xfId="2" applyBorder="1"/>
    <xf numFmtId="0" fontId="17" fillId="9" borderId="39" xfId="2" applyBorder="1" applyAlignment="1" applyProtection="1">
      <alignment vertical="center"/>
    </xf>
    <xf numFmtId="164" fontId="17" fillId="9" borderId="12" xfId="2" applyNumberFormat="1" applyBorder="1" applyAlignment="1" applyProtection="1">
      <alignment horizontal="center" vertical="center"/>
    </xf>
    <xf numFmtId="164" fontId="0" fillId="9" borderId="24" xfId="2" applyNumberFormat="1" applyFont="1" applyBorder="1" applyAlignment="1" applyProtection="1">
      <alignment horizontal="center" vertical="center"/>
    </xf>
    <xf numFmtId="44" fontId="17" fillId="9" borderId="40" xfId="1" applyFill="1" applyBorder="1" applyAlignment="1">
      <alignment horizontal="center"/>
    </xf>
    <xf numFmtId="164" fontId="0" fillId="6" borderId="23" xfId="0" applyNumberFormat="1" applyFill="1" applyBorder="1" applyAlignment="1">
      <alignment horizontal="center" vertical="center"/>
    </xf>
    <xf numFmtId="164" fontId="14" fillId="6" borderId="33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2" fontId="0" fillId="3" borderId="43" xfId="0" applyNumberFormat="1" applyFill="1" applyBorder="1" applyAlignment="1">
      <alignment horizontal="center" vertical="center"/>
    </xf>
    <xf numFmtId="0" fontId="17" fillId="9" borderId="7" xfId="2" applyBorder="1" applyAlignment="1" applyProtection="1">
      <alignment vertical="center"/>
    </xf>
    <xf numFmtId="0" fontId="17" fillId="9" borderId="7" xfId="2" applyBorder="1" applyAlignment="1" applyProtection="1">
      <alignment horizontal="center" vertical="center"/>
    </xf>
    <xf numFmtId="0" fontId="17" fillId="9" borderId="8" xfId="2" applyBorder="1" applyAlignment="1" applyProtection="1">
      <alignment horizontal="center" vertical="center"/>
    </xf>
    <xf numFmtId="0" fontId="3" fillId="4" borderId="41" xfId="0" applyFont="1" applyFill="1" applyBorder="1" applyAlignment="1">
      <alignment horizontal="left"/>
    </xf>
    <xf numFmtId="0" fontId="0" fillId="4" borderId="42" xfId="0" applyFill="1" applyBorder="1" applyAlignment="1">
      <alignment horizontal="left"/>
    </xf>
    <xf numFmtId="0" fontId="14" fillId="9" borderId="7" xfId="2" applyFont="1" applyBorder="1" applyAlignment="1" applyProtection="1">
      <alignment vertical="center"/>
    </xf>
    <xf numFmtId="0" fontId="18" fillId="0" borderId="0" xfId="0" applyFont="1"/>
    <xf numFmtId="44" fontId="3" fillId="9" borderId="15" xfId="1" applyFont="1" applyFill="1" applyBorder="1" applyAlignment="1" applyProtection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44" fontId="2" fillId="5" borderId="45" xfId="1" applyFont="1" applyFill="1" applyBorder="1" applyAlignment="1" applyProtection="1">
      <alignment horizontal="center" vertical="center"/>
    </xf>
    <xf numFmtId="44" fontId="2" fillId="4" borderId="45" xfId="1" applyFont="1" applyFill="1" applyBorder="1" applyAlignment="1" applyProtection="1">
      <alignment horizontal="center" vertical="center"/>
    </xf>
    <xf numFmtId="0" fontId="0" fillId="6" borderId="9" xfId="0" applyFill="1" applyBorder="1" applyAlignment="1">
      <alignment horizontal="center" vertical="center"/>
    </xf>
    <xf numFmtId="164" fontId="2" fillId="6" borderId="45" xfId="0" applyNumberFormat="1" applyFont="1" applyFill="1" applyBorder="1" applyAlignment="1">
      <alignment horizontal="center" vertical="center"/>
    </xf>
    <xf numFmtId="0" fontId="14" fillId="9" borderId="39" xfId="2" applyFont="1" applyBorder="1" applyAlignment="1" applyProtection="1">
      <alignment horizontal="left" vertical="center"/>
    </xf>
    <xf numFmtId="164" fontId="14" fillId="6" borderId="38" xfId="0" applyNumberFormat="1" applyFont="1" applyFill="1" applyBorder="1" applyAlignment="1">
      <alignment horizontal="center" vertical="center"/>
    </xf>
    <xf numFmtId="0" fontId="0" fillId="9" borderId="39" xfId="2" applyFont="1" applyBorder="1"/>
    <xf numFmtId="0" fontId="14" fillId="0" borderId="0" xfId="0" applyFont="1"/>
    <xf numFmtId="0" fontId="14" fillId="9" borderId="46" xfId="2" applyFont="1" applyBorder="1" applyAlignment="1"/>
    <xf numFmtId="0" fontId="14" fillId="9" borderId="47" xfId="2" applyFont="1" applyBorder="1" applyAlignment="1"/>
    <xf numFmtId="44" fontId="17" fillId="9" borderId="48" xfId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0" fillId="2" borderId="5" xfId="0" applyFill="1" applyBorder="1" applyProtection="1">
      <protection locked="0"/>
    </xf>
    <xf numFmtId="0" fontId="0" fillId="2" borderId="49" xfId="0" applyFill="1" applyBorder="1" applyProtection="1">
      <protection locked="0"/>
    </xf>
    <xf numFmtId="2" fontId="0" fillId="3" borderId="1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2" fontId="0" fillId="3" borderId="50" xfId="0" applyNumberFormat="1" applyFill="1" applyBorder="1" applyAlignment="1">
      <alignment horizontal="center" vertical="center"/>
    </xf>
    <xf numFmtId="0" fontId="17" fillId="9" borderId="15" xfId="2" applyBorder="1" applyAlignment="1" applyProtection="1">
      <alignment horizontal="left" vertical="center"/>
    </xf>
    <xf numFmtId="49" fontId="0" fillId="12" borderId="15" xfId="0" applyNumberFormat="1" applyFill="1" applyBorder="1" applyAlignment="1" applyProtection="1">
      <alignment horizontal="center" vertical="center"/>
      <protection locked="0"/>
    </xf>
    <xf numFmtId="49" fontId="0" fillId="12" borderId="1" xfId="0" applyNumberFormat="1" applyFill="1" applyBorder="1" applyAlignment="1" applyProtection="1">
      <alignment horizontal="center" vertical="center"/>
      <protection locked="0"/>
    </xf>
    <xf numFmtId="49" fontId="0" fillId="12" borderId="43" xfId="0" applyNumberFormat="1" applyFill="1" applyBorder="1" applyAlignment="1" applyProtection="1">
      <alignment horizontal="center" vertical="center"/>
      <protection locked="0"/>
    </xf>
    <xf numFmtId="0" fontId="0" fillId="13" borderId="23" xfId="0" applyFill="1" applyBorder="1" applyAlignment="1" applyProtection="1">
      <alignment horizontal="center" vertical="center"/>
      <protection locked="0"/>
    </xf>
    <xf numFmtId="0" fontId="0" fillId="13" borderId="19" xfId="0" applyFill="1" applyBorder="1" applyAlignment="1" applyProtection="1">
      <alignment horizontal="center" vertical="center"/>
      <protection locked="0"/>
    </xf>
    <xf numFmtId="0" fontId="0" fillId="13" borderId="1" xfId="0" applyFill="1" applyBorder="1" applyAlignment="1" applyProtection="1">
      <alignment horizontal="center" vertical="center"/>
      <protection locked="0"/>
    </xf>
    <xf numFmtId="0" fontId="0" fillId="14" borderId="11" xfId="0" applyFill="1" applyBorder="1" applyAlignment="1" applyProtection="1">
      <alignment horizontal="center" vertical="center"/>
      <protection locked="0"/>
    </xf>
    <xf numFmtId="3" fontId="0" fillId="11" borderId="23" xfId="0" applyNumberFormat="1" applyFill="1" applyBorder="1" applyAlignment="1" applyProtection="1">
      <alignment horizontal="center" vertical="center"/>
      <protection locked="0"/>
    </xf>
    <xf numFmtId="3" fontId="0" fillId="11" borderId="19" xfId="0" applyNumberFormat="1" applyFill="1" applyBorder="1" applyAlignment="1" applyProtection="1">
      <alignment horizontal="center" vertical="center"/>
      <protection locked="0"/>
    </xf>
    <xf numFmtId="3" fontId="17" fillId="15" borderId="1" xfId="2" applyNumberFormat="1" applyFill="1" applyBorder="1" applyAlignment="1" applyProtection="1">
      <alignment horizontal="center" vertical="center"/>
      <protection locked="0"/>
    </xf>
    <xf numFmtId="3" fontId="17" fillId="15" borderId="12" xfId="2" applyNumberFormat="1" applyFill="1" applyBorder="1" applyAlignment="1" applyProtection="1">
      <alignment horizontal="center" vertical="center"/>
      <protection locked="0"/>
    </xf>
    <xf numFmtId="3" fontId="17" fillId="15" borderId="1" xfId="2" applyNumberFormat="1" applyFill="1" applyBorder="1" applyAlignment="1" applyProtection="1">
      <alignment horizontal="center"/>
    </xf>
    <xf numFmtId="0" fontId="17" fillId="15" borderId="12" xfId="2" applyFill="1" applyBorder="1" applyAlignment="1" applyProtection="1">
      <alignment horizontal="center" vertical="center"/>
    </xf>
    <xf numFmtId="3" fontId="0" fillId="14" borderId="33" xfId="0" applyNumberFormat="1" applyFill="1" applyBorder="1" applyAlignment="1" applyProtection="1">
      <alignment horizontal="center" vertical="center"/>
      <protection locked="0"/>
    </xf>
    <xf numFmtId="49" fontId="0" fillId="14" borderId="1" xfId="0" applyNumberForma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2" fontId="3" fillId="4" borderId="8" xfId="0" applyNumberFormat="1" applyFont="1" applyFill="1" applyBorder="1" applyAlignment="1">
      <alignment horizontal="center" vertical="center"/>
    </xf>
    <xf numFmtId="2" fontId="14" fillId="13" borderId="1" xfId="0" applyNumberFormat="1" applyFont="1" applyFill="1" applyBorder="1" applyAlignment="1" applyProtection="1">
      <alignment vertical="center"/>
      <protection locked="0"/>
    </xf>
    <xf numFmtId="2" fontId="14" fillId="11" borderId="11" xfId="0" applyNumberFormat="1" applyFont="1" applyFill="1" applyBorder="1" applyAlignment="1" applyProtection="1">
      <alignment vertical="center"/>
      <protection locked="0"/>
    </xf>
    <xf numFmtId="0" fontId="16" fillId="6" borderId="1" xfId="0" applyFont="1" applyFill="1" applyBorder="1" applyAlignment="1">
      <alignment vertical="center"/>
    </xf>
    <xf numFmtId="0" fontId="5" fillId="3" borderId="41" xfId="0" applyFont="1" applyFill="1" applyBorder="1" applyAlignment="1">
      <alignment vertical="center"/>
    </xf>
    <xf numFmtId="0" fontId="5" fillId="3" borderId="42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49" fontId="0" fillId="3" borderId="2" xfId="0" applyNumberFormat="1" applyFill="1" applyBorder="1" applyAlignment="1">
      <alignment horizontal="center" vertical="center"/>
    </xf>
    <xf numFmtId="3" fontId="0" fillId="15" borderId="1" xfId="2" applyNumberFormat="1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>
      <alignment horizontal="left" vertical="center"/>
    </xf>
    <xf numFmtId="0" fontId="5" fillId="3" borderId="36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0" fillId="5" borderId="10" xfId="0" applyFill="1" applyBorder="1"/>
    <xf numFmtId="0" fontId="14" fillId="10" borderId="2" xfId="0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0" fillId="4" borderId="31" xfId="0" applyFill="1" applyBorder="1" applyAlignment="1">
      <alignment horizontal="left"/>
    </xf>
    <xf numFmtId="0" fontId="0" fillId="4" borderId="32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2" fillId="6" borderId="34" xfId="0" applyFont="1" applyFill="1" applyBorder="1" applyAlignment="1">
      <alignment horizontal="left" vertical="center"/>
    </xf>
    <xf numFmtId="0" fontId="2" fillId="6" borderId="29" xfId="0" applyFont="1" applyFill="1" applyBorder="1" applyAlignment="1">
      <alignment horizontal="left" vertical="center"/>
    </xf>
    <xf numFmtId="0" fontId="2" fillId="6" borderId="30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9" fontId="0" fillId="3" borderId="21" xfId="0" applyNumberFormat="1" applyFill="1" applyBorder="1" applyAlignment="1">
      <alignment horizontal="center" vertical="center"/>
    </xf>
    <xf numFmtId="49" fontId="0" fillId="3" borderId="22" xfId="0" applyNumberFormat="1" applyFill="1" applyBorder="1" applyAlignment="1">
      <alignment horizontal="center" vertical="center"/>
    </xf>
    <xf numFmtId="49" fontId="0" fillId="3" borderId="35" xfId="0" applyNumberFormat="1" applyFill="1" applyBorder="1" applyAlignment="1">
      <alignment horizontal="center" vertical="center"/>
    </xf>
    <xf numFmtId="49" fontId="0" fillId="3" borderId="28" xfId="0" applyNumberFormat="1" applyFill="1" applyBorder="1" applyAlignment="1">
      <alignment horizontal="center" vertical="center"/>
    </xf>
    <xf numFmtId="0" fontId="0" fillId="6" borderId="9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0" fillId="6" borderId="16" xfId="0" applyFill="1" applyBorder="1" applyAlignment="1">
      <alignment horizontal="left" vertical="center"/>
    </xf>
    <xf numFmtId="0" fontId="0" fillId="6" borderId="17" xfId="0" applyFill="1" applyBorder="1" applyAlignment="1">
      <alignment horizontal="left" vertical="center"/>
    </xf>
    <xf numFmtId="0" fontId="0" fillId="6" borderId="18" xfId="0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6" borderId="9" xfId="0" applyFont="1" applyFill="1" applyBorder="1" applyAlignment="1">
      <alignment horizontal="right" vertical="center"/>
    </xf>
    <xf numFmtId="0" fontId="16" fillId="6" borderId="11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right" vertical="center"/>
    </xf>
    <xf numFmtId="0" fontId="0" fillId="4" borderId="14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49" fontId="0" fillId="3" borderId="10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9" borderId="11" xfId="2" applyFont="1" applyBorder="1" applyAlignment="1" applyProtection="1">
      <alignment horizontal="left" vertical="center"/>
    </xf>
    <xf numFmtId="0" fontId="0" fillId="9" borderId="10" xfId="2" applyFont="1" applyBorder="1" applyAlignment="1" applyProtection="1">
      <alignment horizontal="left" vertical="center"/>
    </xf>
    <xf numFmtId="0" fontId="14" fillId="9" borderId="7" xfId="2" applyFont="1" applyBorder="1" applyAlignment="1" applyProtection="1">
      <alignment horizontal="left" vertical="center"/>
    </xf>
    <xf numFmtId="0" fontId="14" fillId="9" borderId="14" xfId="2" applyFont="1" applyBorder="1" applyAlignment="1">
      <alignment horizontal="left"/>
    </xf>
    <xf numFmtId="0" fontId="14" fillId="9" borderId="2" xfId="2" applyFont="1" applyBorder="1" applyAlignment="1">
      <alignment horizontal="left"/>
    </xf>
    <xf numFmtId="0" fontId="14" fillId="9" borderId="3" xfId="2" applyFont="1" applyBorder="1" applyAlignment="1">
      <alignment horizontal="left"/>
    </xf>
    <xf numFmtId="0" fontId="0" fillId="9" borderId="39" xfId="2" applyFont="1" applyBorder="1" applyAlignment="1" applyProtection="1">
      <alignment horizontal="left"/>
    </xf>
    <xf numFmtId="0" fontId="17" fillId="9" borderId="39" xfId="2" applyBorder="1" applyAlignment="1" applyProtection="1">
      <alignment horizontal="left"/>
    </xf>
    <xf numFmtId="0" fontId="10" fillId="5" borderId="14" xfId="0" applyFon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2" fillId="5" borderId="6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14" fillId="9" borderId="40" xfId="2" applyFont="1" applyBorder="1" applyAlignment="1" applyProtection="1">
      <alignment horizontal="left"/>
    </xf>
    <xf numFmtId="0" fontId="14" fillId="9" borderId="55" xfId="2" applyFont="1" applyBorder="1" applyAlignment="1" applyProtection="1">
      <alignment horizontal="left"/>
    </xf>
    <xf numFmtId="0" fontId="14" fillId="9" borderId="56" xfId="2" applyFont="1" applyBorder="1" applyAlignment="1" applyProtection="1">
      <alignment horizontal="left"/>
    </xf>
    <xf numFmtId="0" fontId="2" fillId="5" borderId="52" xfId="0" applyFont="1" applyFill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14" fillId="9" borderId="39" xfId="2" applyFont="1" applyBorder="1" applyAlignment="1" applyProtection="1">
      <alignment horizontal="left" vertical="center"/>
    </xf>
    <xf numFmtId="0" fontId="19" fillId="5" borderId="14" xfId="0" applyFont="1" applyFill="1" applyBorder="1" applyAlignment="1">
      <alignment horizontal="left" vertical="center"/>
    </xf>
    <xf numFmtId="0" fontId="19" fillId="5" borderId="2" xfId="0" applyFont="1" applyFill="1" applyBorder="1" applyAlignment="1">
      <alignment horizontal="left" vertical="center"/>
    </xf>
    <xf numFmtId="0" fontId="19" fillId="5" borderId="3" xfId="0" applyFont="1" applyFill="1" applyBorder="1" applyAlignment="1">
      <alignment horizontal="left" vertical="center"/>
    </xf>
    <xf numFmtId="0" fontId="14" fillId="13" borderId="9" xfId="0" applyFont="1" applyFill="1" applyBorder="1" applyAlignment="1" applyProtection="1">
      <alignment horizontal="left" vertical="center"/>
      <protection locked="0"/>
    </xf>
    <xf numFmtId="0" fontId="14" fillId="13" borderId="11" xfId="0" applyFont="1" applyFill="1" applyBorder="1" applyAlignment="1" applyProtection="1">
      <alignment horizontal="left" vertical="center"/>
      <protection locked="0"/>
    </xf>
    <xf numFmtId="0" fontId="14" fillId="11" borderId="9" xfId="0" applyFont="1" applyFill="1" applyBorder="1" applyAlignment="1" applyProtection="1">
      <alignment horizontal="left" vertical="center"/>
      <protection locked="0"/>
    </xf>
    <xf numFmtId="0" fontId="14" fillId="11" borderId="11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10" fillId="5" borderId="37" xfId="0" applyFont="1" applyFill="1" applyBorder="1" applyAlignment="1">
      <alignment horizontal="left"/>
    </xf>
    <xf numFmtId="0" fontId="12" fillId="5" borderId="35" xfId="0" applyFont="1" applyFill="1" applyBorder="1" applyAlignment="1">
      <alignment horizontal="left"/>
    </xf>
    <xf numFmtId="0" fontId="12" fillId="5" borderId="25" xfId="0" applyFont="1" applyFill="1" applyBorder="1" applyAlignment="1">
      <alignment horizontal="left"/>
    </xf>
    <xf numFmtId="0" fontId="2" fillId="5" borderId="44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left"/>
    </xf>
    <xf numFmtId="0" fontId="0" fillId="4" borderId="21" xfId="0" applyFill="1" applyBorder="1" applyAlignment="1">
      <alignment horizontal="left"/>
    </xf>
    <xf numFmtId="0" fontId="0" fillId="4" borderId="22" xfId="0" applyFill="1" applyBorder="1" applyAlignment="1">
      <alignment horizontal="left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4" borderId="9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" xfId="0" applyBorder="1"/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5" borderId="9" xfId="0" applyFon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60 % - Accent2" xfId="2" builtinId="36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03378-F427-4758-9A1B-B86F7E3E6D8F}">
  <sheetPr>
    <pageSetUpPr fitToPage="1"/>
  </sheetPr>
  <dimension ref="A1:L47"/>
  <sheetViews>
    <sheetView showGridLines="0" tabSelected="1" showRuler="0" view="pageLayout" zoomScaleNormal="100" workbookViewId="0">
      <selection activeCell="I34" sqref="I34"/>
    </sheetView>
  </sheetViews>
  <sheetFormatPr baseColWidth="10" defaultColWidth="10.85546875" defaultRowHeight="15" x14ac:dyDescent="0.25"/>
  <cols>
    <col min="1" max="1" width="27.85546875" customWidth="1"/>
    <col min="2" max="3" width="13.5703125" customWidth="1"/>
    <col min="4" max="4" width="4.85546875" customWidth="1"/>
    <col min="5" max="5" width="18.7109375" customWidth="1"/>
    <col min="6" max="6" width="13" customWidth="1"/>
    <col min="7" max="7" width="3.85546875" customWidth="1"/>
    <col min="8" max="8" width="11.42578125" customWidth="1"/>
    <col min="9" max="9" width="10.85546875" customWidth="1"/>
  </cols>
  <sheetData>
    <row r="1" spans="1:11" ht="18.75" customHeight="1" x14ac:dyDescent="0.25">
      <c r="A1" s="45" t="s">
        <v>9</v>
      </c>
      <c r="B1" s="217"/>
      <c r="C1" s="217"/>
      <c r="D1" s="217"/>
      <c r="E1" s="214" t="s">
        <v>94</v>
      </c>
      <c r="F1" s="215"/>
      <c r="G1" s="216"/>
      <c r="H1" s="108" t="s">
        <v>7</v>
      </c>
    </row>
    <row r="2" spans="1:11" ht="18.75" customHeight="1" x14ac:dyDescent="0.25">
      <c r="A2" s="45" t="s">
        <v>8</v>
      </c>
      <c r="B2" s="217"/>
      <c r="C2" s="217"/>
      <c r="D2" s="217"/>
      <c r="E2" s="214"/>
      <c r="F2" s="215"/>
      <c r="G2" s="216"/>
      <c r="H2" s="109"/>
    </row>
    <row r="3" spans="1:11" ht="15.75" x14ac:dyDescent="0.25">
      <c r="A3" s="45" t="s">
        <v>10</v>
      </c>
      <c r="B3" s="217"/>
      <c r="C3" s="217"/>
      <c r="D3" s="217"/>
      <c r="E3" s="214"/>
      <c r="F3" s="215"/>
      <c r="G3" s="216"/>
      <c r="H3" s="110"/>
    </row>
    <row r="4" spans="1:11" ht="16.5" thickBot="1" x14ac:dyDescent="0.3">
      <c r="A4" s="66" t="s">
        <v>81</v>
      </c>
      <c r="B4" s="217"/>
      <c r="C4" s="217"/>
      <c r="D4" s="217"/>
      <c r="E4" s="214"/>
      <c r="F4" s="215"/>
      <c r="G4" s="216"/>
      <c r="H4" s="111"/>
    </row>
    <row r="5" spans="1:11" ht="16.5" thickBot="1" x14ac:dyDescent="0.3">
      <c r="A5" s="152" t="s">
        <v>79</v>
      </c>
      <c r="B5" s="153"/>
      <c r="C5" s="153"/>
      <c r="D5" s="153"/>
      <c r="E5" s="154"/>
      <c r="F5" s="22" t="s">
        <v>11</v>
      </c>
      <c r="G5" s="56"/>
      <c r="H5" s="60" t="s">
        <v>11</v>
      </c>
    </row>
    <row r="6" spans="1:11" ht="14.45" customHeight="1" x14ac:dyDescent="0.25">
      <c r="A6" s="163" t="s">
        <v>103</v>
      </c>
      <c r="B6" s="164"/>
      <c r="C6" s="164"/>
      <c r="D6" s="164"/>
      <c r="E6" s="165"/>
      <c r="F6" s="102">
        <v>150</v>
      </c>
      <c r="G6" s="129"/>
      <c r="H6" s="78">
        <f>G6*150</f>
        <v>0</v>
      </c>
    </row>
    <row r="7" spans="1:11" ht="15.6" customHeight="1" thickBot="1" x14ac:dyDescent="0.3">
      <c r="A7" s="161" t="s">
        <v>87</v>
      </c>
      <c r="B7" s="162"/>
      <c r="C7" s="122"/>
      <c r="D7" s="58">
        <v>-100</v>
      </c>
      <c r="E7" s="59">
        <v>0</v>
      </c>
      <c r="F7" s="24">
        <v>2.5</v>
      </c>
      <c r="G7" s="130"/>
      <c r="H7" s="77">
        <f>F7*E7</f>
        <v>0</v>
      </c>
    </row>
    <row r="8" spans="1:11" ht="17.100000000000001" customHeight="1" thickBot="1" x14ac:dyDescent="0.3">
      <c r="A8" s="137" t="s">
        <v>102</v>
      </c>
      <c r="B8" s="169" t="s">
        <v>108</v>
      </c>
      <c r="C8" s="170"/>
      <c r="D8" s="170"/>
      <c r="E8" s="171"/>
      <c r="F8" s="68" t="s">
        <v>82</v>
      </c>
      <c r="G8" s="99"/>
      <c r="H8" s="100">
        <f>H6+H7+H18+H25</f>
        <v>0</v>
      </c>
    </row>
    <row r="9" spans="1:11" ht="16.5" thickBot="1" x14ac:dyDescent="0.3">
      <c r="A9" s="166" t="s">
        <v>4</v>
      </c>
      <c r="B9" s="167"/>
      <c r="C9" s="167"/>
      <c r="D9" s="167"/>
      <c r="E9" s="167"/>
      <c r="F9" s="167"/>
      <c r="G9" s="168"/>
      <c r="H9" s="167"/>
    </row>
    <row r="10" spans="1:11" ht="15.75" x14ac:dyDescent="0.25">
      <c r="A10" s="63" t="s">
        <v>0</v>
      </c>
      <c r="B10" s="26"/>
      <c r="C10" s="25"/>
      <c r="D10" s="25"/>
      <c r="E10" s="26"/>
      <c r="F10" s="27" t="s">
        <v>12</v>
      </c>
      <c r="G10" s="57">
        <v>1</v>
      </c>
      <c r="H10" s="28" t="s">
        <v>12</v>
      </c>
    </row>
    <row r="11" spans="1:11" x14ac:dyDescent="0.25">
      <c r="A11" s="29"/>
      <c r="B11" s="30" t="s">
        <v>1</v>
      </c>
      <c r="C11" s="31" t="s">
        <v>2</v>
      </c>
      <c r="D11" s="155" t="s">
        <v>3</v>
      </c>
      <c r="E11" s="156"/>
      <c r="F11" s="33"/>
      <c r="G11" s="33"/>
      <c r="H11" s="32"/>
    </row>
    <row r="12" spans="1:11" x14ac:dyDescent="0.25">
      <c r="A12" s="143" t="s">
        <v>124</v>
      </c>
      <c r="B12" s="34" t="s">
        <v>85</v>
      </c>
      <c r="C12" s="35" t="s">
        <v>116</v>
      </c>
      <c r="D12" s="157" t="s">
        <v>114</v>
      </c>
      <c r="E12" s="158"/>
      <c r="F12" s="36">
        <v>59.95</v>
      </c>
      <c r="G12" s="116"/>
      <c r="H12" s="36">
        <f>G12*F12</f>
        <v>0</v>
      </c>
    </row>
    <row r="13" spans="1:11" x14ac:dyDescent="0.25">
      <c r="A13" s="143" t="s">
        <v>123</v>
      </c>
      <c r="B13" s="34" t="s">
        <v>111</v>
      </c>
      <c r="C13" s="35" t="s">
        <v>117</v>
      </c>
      <c r="D13" s="157" t="s">
        <v>115</v>
      </c>
      <c r="E13" s="158"/>
      <c r="F13" s="36">
        <v>78.95</v>
      </c>
      <c r="G13" s="116"/>
      <c r="H13" s="36">
        <f>G13*F13</f>
        <v>0</v>
      </c>
      <c r="K13" s="94"/>
    </row>
    <row r="14" spans="1:11" x14ac:dyDescent="0.25">
      <c r="A14" s="144" t="s">
        <v>121</v>
      </c>
      <c r="B14" s="64" t="s">
        <v>112</v>
      </c>
      <c r="C14" s="65" t="s">
        <v>118</v>
      </c>
      <c r="D14" s="159" t="s">
        <v>114</v>
      </c>
      <c r="E14" s="160"/>
      <c r="F14" s="36">
        <v>93.95</v>
      </c>
      <c r="G14" s="116"/>
      <c r="H14" s="36">
        <f>G14*F14</f>
        <v>0</v>
      </c>
    </row>
    <row r="15" spans="1:11" x14ac:dyDescent="0.25">
      <c r="A15" s="145" t="s">
        <v>122</v>
      </c>
      <c r="B15" s="113" t="s">
        <v>113</v>
      </c>
      <c r="C15" s="141" t="s">
        <v>86</v>
      </c>
      <c r="D15" s="175" t="s">
        <v>114</v>
      </c>
      <c r="E15" s="176"/>
      <c r="F15" s="112">
        <v>119.95</v>
      </c>
      <c r="G15" s="117"/>
      <c r="H15" s="114">
        <f>F15*G15</f>
        <v>0</v>
      </c>
    </row>
    <row r="16" spans="1:11" ht="15.75" thickBot="1" x14ac:dyDescent="0.3">
      <c r="A16" s="138"/>
      <c r="B16" s="139"/>
      <c r="C16" s="139"/>
      <c r="D16" s="139"/>
      <c r="E16" s="140"/>
      <c r="F16" s="87"/>
      <c r="G16" s="118"/>
      <c r="H16" s="87">
        <f>SUM(H12:H15)</f>
        <v>0</v>
      </c>
    </row>
    <row r="17" spans="1:12" ht="16.5" thickTop="1" x14ac:dyDescent="0.25">
      <c r="A17" s="204" t="s">
        <v>5</v>
      </c>
      <c r="B17" s="205"/>
      <c r="C17" s="83"/>
      <c r="D17" s="83"/>
      <c r="E17" s="83"/>
      <c r="F17" s="84" t="s">
        <v>12</v>
      </c>
      <c r="G17" s="85">
        <v>1</v>
      </c>
      <c r="H17" s="86" t="s">
        <v>12</v>
      </c>
    </row>
    <row r="18" spans="1:12" x14ac:dyDescent="0.25">
      <c r="A18" s="200" t="s">
        <v>106</v>
      </c>
      <c r="B18" s="201"/>
      <c r="C18" s="201"/>
      <c r="D18" s="201"/>
      <c r="E18" s="201"/>
      <c r="F18" s="135">
        <v>80</v>
      </c>
      <c r="G18" s="133"/>
      <c r="H18" s="134">
        <f>F18*G18</f>
        <v>0</v>
      </c>
    </row>
    <row r="19" spans="1:12" x14ac:dyDescent="0.25">
      <c r="A19" s="172" t="s">
        <v>96</v>
      </c>
      <c r="B19" s="173"/>
      <c r="C19" s="173"/>
      <c r="D19" s="173"/>
      <c r="E19" s="174"/>
      <c r="F19" s="37">
        <v>43.5</v>
      </c>
      <c r="G19" s="119"/>
      <c r="H19" s="11">
        <f>G19*F19</f>
        <v>0</v>
      </c>
    </row>
    <row r="20" spans="1:12" x14ac:dyDescent="0.25">
      <c r="A20" s="211" t="s">
        <v>6</v>
      </c>
      <c r="B20" s="212"/>
      <c r="C20" s="212"/>
      <c r="D20" s="212"/>
      <c r="E20" s="213"/>
      <c r="F20" s="38">
        <v>4</v>
      </c>
      <c r="G20" s="120"/>
      <c r="H20" s="11">
        <f>G20*F20</f>
        <v>0</v>
      </c>
    </row>
    <row r="21" spans="1:12" ht="15.6" customHeight="1" x14ac:dyDescent="0.25">
      <c r="A21" s="39" t="s">
        <v>92</v>
      </c>
      <c r="B21" s="40"/>
      <c r="C21" s="40"/>
      <c r="D21" s="41" t="s">
        <v>66</v>
      </c>
      <c r="E21" s="121">
        <v>0</v>
      </c>
      <c r="F21" s="38">
        <v>2.5</v>
      </c>
      <c r="G21" s="23"/>
      <c r="H21" s="11">
        <f>E21*F21</f>
        <v>0</v>
      </c>
    </row>
    <row r="22" spans="1:12" ht="15.75" thickBot="1" x14ac:dyDescent="0.3">
      <c r="A22" s="149" t="s">
        <v>14</v>
      </c>
      <c r="B22" s="150"/>
      <c r="C22" s="150"/>
      <c r="D22" s="150"/>
      <c r="E22" s="151"/>
      <c r="F22" s="150"/>
      <c r="G22" s="42"/>
      <c r="H22" s="37">
        <f>'Annexe A - TV'!G41</f>
        <v>0</v>
      </c>
    </row>
    <row r="23" spans="1:12" ht="16.5" thickBot="1" x14ac:dyDescent="0.3">
      <c r="A23" s="91" t="s">
        <v>83</v>
      </c>
      <c r="B23" s="92"/>
      <c r="C23" s="92"/>
      <c r="D23" s="92"/>
      <c r="E23" s="92"/>
      <c r="F23" s="92"/>
      <c r="G23" s="92"/>
      <c r="H23" s="98">
        <f>SUM(H19:H22)</f>
        <v>0</v>
      </c>
    </row>
    <row r="24" spans="1:12" ht="16.5" thickTop="1" x14ac:dyDescent="0.25">
      <c r="A24" s="188" t="s">
        <v>74</v>
      </c>
      <c r="B24" s="189"/>
      <c r="C24" s="79"/>
      <c r="D24" s="79"/>
      <c r="E24" s="79"/>
      <c r="F24" s="80" t="s">
        <v>12</v>
      </c>
      <c r="G24" s="81">
        <v>1</v>
      </c>
      <c r="H24" s="82" t="s">
        <v>12</v>
      </c>
    </row>
    <row r="25" spans="1:12" ht="15.75" customHeight="1" x14ac:dyDescent="0.25">
      <c r="A25" s="202" t="s">
        <v>105</v>
      </c>
      <c r="B25" s="203"/>
      <c r="C25" s="203"/>
      <c r="D25" s="203"/>
      <c r="E25" s="203"/>
      <c r="F25" s="136">
        <v>25</v>
      </c>
      <c r="G25" s="131"/>
      <c r="H25" s="132">
        <f>F25*G25</f>
        <v>0</v>
      </c>
    </row>
    <row r="26" spans="1:12" x14ac:dyDescent="0.25">
      <c r="A26" s="185" t="s">
        <v>125</v>
      </c>
      <c r="B26" s="186"/>
      <c r="C26" s="186"/>
      <c r="D26" s="186"/>
      <c r="E26" s="187"/>
      <c r="F26" s="43">
        <v>36.950000000000003</v>
      </c>
      <c r="G26" s="123"/>
      <c r="H26" s="18">
        <f>IF(G26="",0,F26)</f>
        <v>0</v>
      </c>
    </row>
    <row r="27" spans="1:12" x14ac:dyDescent="0.25">
      <c r="A27" s="206" t="s">
        <v>126</v>
      </c>
      <c r="B27" s="207"/>
      <c r="C27" s="207"/>
      <c r="D27" s="207"/>
      <c r="E27" s="208"/>
      <c r="F27" s="44">
        <v>46.95</v>
      </c>
      <c r="G27" s="124"/>
      <c r="H27" s="18">
        <f t="shared" ref="H27" si="0">IF(G27="",0,F27)</f>
        <v>0</v>
      </c>
    </row>
    <row r="28" spans="1:12" ht="16.5" thickBot="1" x14ac:dyDescent="0.3">
      <c r="A28" s="197" t="s">
        <v>44</v>
      </c>
      <c r="B28" s="198"/>
      <c r="C28" s="198"/>
      <c r="D28" s="198"/>
      <c r="E28" s="199"/>
      <c r="F28" s="44">
        <v>2</v>
      </c>
      <c r="G28" s="146"/>
      <c r="H28" s="43">
        <f>F28*G28</f>
        <v>0</v>
      </c>
      <c r="K28" s="94"/>
      <c r="L28" s="94"/>
    </row>
    <row r="29" spans="1:12" ht="19.5" thickTop="1" thickBot="1" x14ac:dyDescent="0.3">
      <c r="A29" s="193"/>
      <c r="B29" s="194"/>
      <c r="C29" s="194"/>
      <c r="D29" s="195"/>
      <c r="E29" s="209" t="s">
        <v>13</v>
      </c>
      <c r="F29" s="210"/>
      <c r="G29" s="96"/>
      <c r="H29" s="97">
        <f>SUM(H12:H15,H19:H22,H26:H28)</f>
        <v>0</v>
      </c>
    </row>
    <row r="30" spans="1:12" ht="15.75" thickTop="1" x14ac:dyDescent="0.25">
      <c r="A30" s="105" t="s">
        <v>84</v>
      </c>
      <c r="B30" s="106"/>
      <c r="C30" s="93"/>
      <c r="D30" s="88"/>
      <c r="E30" s="88"/>
      <c r="F30" s="89" t="s">
        <v>11</v>
      </c>
      <c r="G30" s="89" t="s">
        <v>65</v>
      </c>
      <c r="H30" s="90" t="s">
        <v>11</v>
      </c>
    </row>
    <row r="31" spans="1:12" x14ac:dyDescent="0.25">
      <c r="A31" s="183" t="s">
        <v>119</v>
      </c>
      <c r="B31" s="184"/>
      <c r="C31" s="184"/>
      <c r="D31" s="184"/>
      <c r="E31" s="184"/>
      <c r="F31" s="76">
        <v>145</v>
      </c>
      <c r="G31" s="125"/>
      <c r="H31" s="75">
        <f t="shared" ref="H31:H34" si="1">F31*G31</f>
        <v>0</v>
      </c>
    </row>
    <row r="32" spans="1:12" x14ac:dyDescent="0.25">
      <c r="A32" s="190" t="s">
        <v>120</v>
      </c>
      <c r="B32" s="191"/>
      <c r="C32" s="191"/>
      <c r="D32" s="191"/>
      <c r="E32" s="192"/>
      <c r="F32" s="76">
        <v>9.9499999999999993</v>
      </c>
      <c r="G32" s="142"/>
      <c r="H32" s="75">
        <f t="shared" si="1"/>
        <v>0</v>
      </c>
    </row>
    <row r="33" spans="1:10" x14ac:dyDescent="0.25">
      <c r="A33" s="101" t="s">
        <v>88</v>
      </c>
      <c r="B33" s="70"/>
      <c r="C33" s="70"/>
      <c r="D33" s="70"/>
      <c r="E33" s="70"/>
      <c r="F33" s="76">
        <v>18.8</v>
      </c>
      <c r="G33" s="126"/>
      <c r="H33" s="69">
        <f t="shared" si="1"/>
        <v>0</v>
      </c>
    </row>
    <row r="34" spans="1:10" x14ac:dyDescent="0.25">
      <c r="A34" s="196" t="s">
        <v>98</v>
      </c>
      <c r="B34" s="196"/>
      <c r="C34" s="196"/>
      <c r="D34" s="196"/>
      <c r="E34" s="196"/>
      <c r="F34" s="76">
        <v>10.8</v>
      </c>
      <c r="G34" s="127"/>
      <c r="H34" s="71">
        <f t="shared" si="1"/>
        <v>0</v>
      </c>
    </row>
    <row r="35" spans="1:10" x14ac:dyDescent="0.25">
      <c r="A35" s="103" t="s">
        <v>97</v>
      </c>
      <c r="B35" s="72"/>
      <c r="C35" s="72"/>
      <c r="D35" s="72"/>
      <c r="E35" s="72"/>
      <c r="F35" s="76">
        <v>25</v>
      </c>
      <c r="G35" s="125"/>
      <c r="H35" s="71">
        <f>+F35*G35</f>
        <v>0</v>
      </c>
    </row>
    <row r="36" spans="1:10" x14ac:dyDescent="0.25">
      <c r="A36" s="103" t="s">
        <v>109</v>
      </c>
      <c r="B36" s="73"/>
      <c r="C36" s="73"/>
      <c r="D36" s="73"/>
      <c r="E36" s="73"/>
      <c r="F36" s="76">
        <v>16</v>
      </c>
      <c r="G36" s="126"/>
      <c r="H36" s="69">
        <f t="shared" ref="H36" si="2">+F36*G36</f>
        <v>0</v>
      </c>
    </row>
    <row r="37" spans="1:10" x14ac:dyDescent="0.25">
      <c r="A37" s="177" t="s">
        <v>93</v>
      </c>
      <c r="B37" s="177"/>
      <c r="C37" s="177"/>
      <c r="D37" s="177"/>
      <c r="E37" s="178"/>
      <c r="F37" s="107">
        <v>120</v>
      </c>
      <c r="G37" s="128"/>
      <c r="H37" s="74">
        <f>F37*G37</f>
        <v>0</v>
      </c>
    </row>
    <row r="38" spans="1:10" x14ac:dyDescent="0.25">
      <c r="A38" s="179" t="s">
        <v>89</v>
      </c>
      <c r="B38" s="179"/>
      <c r="C38" s="179"/>
      <c r="D38" s="179"/>
      <c r="E38" s="179"/>
      <c r="F38" s="76">
        <v>7.95</v>
      </c>
      <c r="G38" s="128"/>
      <c r="H38" s="74">
        <f>F38*G38</f>
        <v>0</v>
      </c>
    </row>
    <row r="39" spans="1:10" x14ac:dyDescent="0.25">
      <c r="A39" s="180" t="s">
        <v>100</v>
      </c>
      <c r="B39" s="181"/>
      <c r="C39" s="181"/>
      <c r="D39" s="181"/>
      <c r="E39" s="181"/>
      <c r="F39" s="182"/>
      <c r="G39" s="115"/>
      <c r="H39" s="95">
        <f>SUM(H31+H35+H36+H37)</f>
        <v>0</v>
      </c>
    </row>
    <row r="40" spans="1:10" ht="15.75" x14ac:dyDescent="0.25">
      <c r="A40" t="s">
        <v>104</v>
      </c>
      <c r="J40" s="67"/>
    </row>
    <row r="41" spans="1:10" x14ac:dyDescent="0.25">
      <c r="A41" t="s">
        <v>107</v>
      </c>
    </row>
    <row r="42" spans="1:10" x14ac:dyDescent="0.25">
      <c r="A42" t="s">
        <v>95</v>
      </c>
    </row>
    <row r="43" spans="1:10" x14ac:dyDescent="0.25">
      <c r="A43" t="s">
        <v>110</v>
      </c>
    </row>
    <row r="44" spans="1:10" x14ac:dyDescent="0.25">
      <c r="A44" t="s">
        <v>99</v>
      </c>
    </row>
    <row r="45" spans="1:10" ht="15.75" customHeight="1" x14ac:dyDescent="0.25">
      <c r="A45" s="147" t="s">
        <v>101</v>
      </c>
      <c r="B45" s="147"/>
      <c r="C45" s="147"/>
      <c r="D45" s="147"/>
      <c r="E45" s="147"/>
      <c r="F45" s="147"/>
      <c r="G45" s="147"/>
      <c r="H45" s="147"/>
    </row>
    <row r="46" spans="1:10" x14ac:dyDescent="0.25">
      <c r="A46" s="148"/>
      <c r="B46" s="148"/>
      <c r="C46" s="148"/>
      <c r="D46" s="148"/>
      <c r="E46" s="148"/>
      <c r="F46" s="148"/>
      <c r="G46" s="148"/>
      <c r="H46" s="148"/>
    </row>
    <row r="47" spans="1:10" ht="15.75" x14ac:dyDescent="0.25">
      <c r="A47" s="67" t="s">
        <v>90</v>
      </c>
      <c r="F47" s="104" t="s">
        <v>91</v>
      </c>
    </row>
  </sheetData>
  <mergeCells count="37">
    <mergeCell ref="E1:G1"/>
    <mergeCell ref="E2:G2"/>
    <mergeCell ref="E3:G3"/>
    <mergeCell ref="E4:G4"/>
    <mergeCell ref="B1:D1"/>
    <mergeCell ref="B2:D2"/>
    <mergeCell ref="B3:D3"/>
    <mergeCell ref="B4:D4"/>
    <mergeCell ref="A34:E34"/>
    <mergeCell ref="A28:E28"/>
    <mergeCell ref="A18:E18"/>
    <mergeCell ref="A25:E25"/>
    <mergeCell ref="A17:B17"/>
    <mergeCell ref="A27:E27"/>
    <mergeCell ref="E29:F29"/>
    <mergeCell ref="A20:E20"/>
    <mergeCell ref="A31:E31"/>
    <mergeCell ref="A26:E26"/>
    <mergeCell ref="A24:B24"/>
    <mergeCell ref="A32:E32"/>
    <mergeCell ref="A29:D29"/>
    <mergeCell ref="A45:H46"/>
    <mergeCell ref="A22:F22"/>
    <mergeCell ref="A5:E5"/>
    <mergeCell ref="D11:E11"/>
    <mergeCell ref="D12:E12"/>
    <mergeCell ref="D13:E13"/>
    <mergeCell ref="D14:E14"/>
    <mergeCell ref="A7:B7"/>
    <mergeCell ref="A6:E6"/>
    <mergeCell ref="A9:H9"/>
    <mergeCell ref="B8:E8"/>
    <mergeCell ref="A19:E19"/>
    <mergeCell ref="D15:E15"/>
    <mergeCell ref="A37:E37"/>
    <mergeCell ref="A38:E38"/>
    <mergeCell ref="A39:F3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5" fitToWidth="0" orientation="portrait" horizontalDpi="4294967293" r:id="rId1"/>
  <headerFooter>
    <oddHeader>&amp;C&amp;"-,Gras italique"&amp;14BON DE COMMANDE</oddHeader>
    <oddFooter xml:space="preserve">&amp;L(1) TAXES EN SUS&amp;ROctobre 2025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E5CB4-4BDD-4474-A674-C3116D07F23B}">
  <dimension ref="A1:G43"/>
  <sheetViews>
    <sheetView showGridLines="0" showRuler="0" view="pageLayout" topLeftCell="A13" zoomScaleNormal="100" workbookViewId="0">
      <selection activeCell="F19" sqref="F19"/>
    </sheetView>
  </sheetViews>
  <sheetFormatPr baseColWidth="10" defaultRowHeight="15" x14ac:dyDescent="0.25"/>
  <cols>
    <col min="1" max="1" width="18.5703125" customWidth="1"/>
    <col min="6" max="6" width="5.7109375" customWidth="1"/>
  </cols>
  <sheetData>
    <row r="1" spans="1:7" ht="18.75" x14ac:dyDescent="0.25">
      <c r="D1" s="1" t="s">
        <v>38</v>
      </c>
    </row>
    <row r="2" spans="1:7" ht="15.75" x14ac:dyDescent="0.25">
      <c r="F2" s="220" t="s">
        <v>15</v>
      </c>
      <c r="G2" s="221"/>
    </row>
    <row r="4" spans="1:7" ht="15.75" x14ac:dyDescent="0.25">
      <c r="A4" s="222" t="s">
        <v>73</v>
      </c>
      <c r="B4" s="223"/>
      <c r="C4" s="223"/>
      <c r="D4" s="223"/>
      <c r="E4" s="223"/>
      <c r="F4" s="223"/>
      <c r="G4" s="224"/>
    </row>
    <row r="5" spans="1:7" ht="15.75" x14ac:dyDescent="0.25">
      <c r="A5" s="2"/>
      <c r="E5" s="3" t="s">
        <v>16</v>
      </c>
      <c r="F5" s="48">
        <v>1</v>
      </c>
      <c r="G5" s="62" t="s">
        <v>16</v>
      </c>
    </row>
    <row r="6" spans="1:7" ht="15.75" x14ac:dyDescent="0.25">
      <c r="A6" s="4" t="s">
        <v>17</v>
      </c>
      <c r="B6" s="4"/>
      <c r="C6" s="5"/>
      <c r="D6" s="5"/>
      <c r="E6" s="6">
        <v>12.5</v>
      </c>
      <c r="F6" s="12"/>
      <c r="G6" s="6">
        <f>IF(F6="",0,E6)</f>
        <v>0</v>
      </c>
    </row>
    <row r="7" spans="1:7" ht="15.75" x14ac:dyDescent="0.25">
      <c r="A7" s="7" t="s">
        <v>18</v>
      </c>
      <c r="B7" s="5"/>
      <c r="C7" s="5"/>
      <c r="D7" s="5"/>
      <c r="E7" s="16">
        <v>2</v>
      </c>
      <c r="F7" s="12"/>
      <c r="G7" s="6">
        <f t="shared" ref="G7:G39" si="0">IF(F7="",0,E7)</f>
        <v>0</v>
      </c>
    </row>
    <row r="8" spans="1:7" ht="15.75" x14ac:dyDescent="0.25">
      <c r="A8" s="7" t="s">
        <v>19</v>
      </c>
      <c r="B8" s="5"/>
      <c r="C8" s="5"/>
      <c r="D8" s="5"/>
      <c r="E8" s="6">
        <v>5</v>
      </c>
      <c r="F8" s="12"/>
      <c r="G8" s="6">
        <f t="shared" si="0"/>
        <v>0</v>
      </c>
    </row>
    <row r="9" spans="1:7" ht="15.75" x14ac:dyDescent="0.25">
      <c r="A9" s="7" t="s">
        <v>20</v>
      </c>
      <c r="B9" s="5"/>
      <c r="C9" s="5"/>
      <c r="D9" s="5"/>
      <c r="E9" s="6">
        <v>7</v>
      </c>
      <c r="F9" s="12"/>
      <c r="G9" s="6">
        <f t="shared" si="0"/>
        <v>0</v>
      </c>
    </row>
    <row r="10" spans="1:7" x14ac:dyDescent="0.25">
      <c r="A10" s="5"/>
      <c r="B10" s="5"/>
      <c r="C10" s="5"/>
      <c r="D10" s="5"/>
      <c r="E10" s="6"/>
      <c r="F10" s="13"/>
      <c r="G10" s="6"/>
    </row>
    <row r="11" spans="1:7" x14ac:dyDescent="0.25">
      <c r="A11" s="4" t="s">
        <v>21</v>
      </c>
      <c r="B11" s="4"/>
      <c r="C11" s="5"/>
      <c r="D11" s="5"/>
      <c r="E11" s="6">
        <v>12.95</v>
      </c>
      <c r="F11" s="13"/>
      <c r="G11" s="6">
        <f t="shared" si="0"/>
        <v>0</v>
      </c>
    </row>
    <row r="12" spans="1:7" x14ac:dyDescent="0.25">
      <c r="A12" s="7"/>
      <c r="B12" s="7"/>
      <c r="C12" s="5"/>
      <c r="D12" s="5"/>
      <c r="E12" s="6"/>
      <c r="F12" s="13"/>
      <c r="G12" s="6"/>
    </row>
    <row r="13" spans="1:7" x14ac:dyDescent="0.25">
      <c r="A13" s="7" t="s">
        <v>22</v>
      </c>
      <c r="B13" s="7"/>
      <c r="C13" s="5"/>
      <c r="D13" s="5"/>
      <c r="E13" s="6">
        <v>4.95</v>
      </c>
      <c r="F13" s="13"/>
      <c r="G13" s="6">
        <f t="shared" si="0"/>
        <v>0</v>
      </c>
    </row>
    <row r="14" spans="1:7" x14ac:dyDescent="0.25">
      <c r="A14" s="7"/>
      <c r="B14" s="7"/>
      <c r="C14" s="5"/>
      <c r="D14" s="5"/>
      <c r="E14" s="6"/>
      <c r="F14" s="13"/>
      <c r="G14" s="6"/>
    </row>
    <row r="15" spans="1:7" x14ac:dyDescent="0.25">
      <c r="A15" s="7" t="s">
        <v>23</v>
      </c>
      <c r="B15" s="7"/>
      <c r="C15" s="5"/>
      <c r="D15" s="5"/>
      <c r="E15" s="16">
        <v>7.95</v>
      </c>
      <c r="F15" s="13"/>
      <c r="G15" s="6">
        <f t="shared" si="0"/>
        <v>0</v>
      </c>
    </row>
    <row r="16" spans="1:7" x14ac:dyDescent="0.25">
      <c r="A16" s="7"/>
      <c r="B16" s="7"/>
      <c r="C16" s="5"/>
      <c r="D16" s="5"/>
      <c r="E16" s="6"/>
      <c r="F16" s="13"/>
      <c r="G16" s="6"/>
    </row>
    <row r="17" spans="1:7" x14ac:dyDescent="0.25">
      <c r="A17" s="8" t="s">
        <v>24</v>
      </c>
      <c r="B17" s="7"/>
      <c r="C17" s="5"/>
      <c r="D17" s="5"/>
      <c r="E17" s="16">
        <v>5.95</v>
      </c>
      <c r="F17" s="13"/>
      <c r="G17" s="6">
        <f t="shared" si="0"/>
        <v>0</v>
      </c>
    </row>
    <row r="18" spans="1:7" x14ac:dyDescent="0.25">
      <c r="A18" s="7"/>
      <c r="B18" s="7"/>
      <c r="C18" s="5"/>
      <c r="D18" s="5"/>
      <c r="E18" s="6"/>
      <c r="F18" s="13"/>
      <c r="G18" s="6"/>
    </row>
    <row r="19" spans="1:7" x14ac:dyDescent="0.25">
      <c r="A19" s="8" t="s">
        <v>25</v>
      </c>
      <c r="B19" s="7"/>
      <c r="C19" s="5"/>
      <c r="D19" s="5"/>
      <c r="E19" s="6">
        <v>12</v>
      </c>
      <c r="F19" s="13"/>
      <c r="G19" s="6">
        <f t="shared" si="0"/>
        <v>0</v>
      </c>
    </row>
    <row r="20" spans="1:7" x14ac:dyDescent="0.25">
      <c r="A20" s="9" t="s">
        <v>26</v>
      </c>
      <c r="B20" s="225" t="s">
        <v>70</v>
      </c>
      <c r="C20" s="226"/>
      <c r="D20" s="227"/>
      <c r="E20" s="6">
        <v>5.95</v>
      </c>
      <c r="F20" s="13"/>
      <c r="G20" s="6">
        <f t="shared" si="0"/>
        <v>0</v>
      </c>
    </row>
    <row r="21" spans="1:7" x14ac:dyDescent="0.25">
      <c r="A21" s="7"/>
      <c r="B21" s="7"/>
      <c r="C21" s="5"/>
      <c r="D21" s="5"/>
      <c r="E21" s="6"/>
      <c r="F21" s="13"/>
      <c r="G21" s="6"/>
    </row>
    <row r="22" spans="1:7" x14ac:dyDescent="0.25">
      <c r="A22" s="7" t="s">
        <v>27</v>
      </c>
      <c r="B22" s="7"/>
      <c r="C22" s="5"/>
      <c r="D22" s="5"/>
      <c r="E22" s="6">
        <v>4.95</v>
      </c>
      <c r="F22" s="13"/>
      <c r="G22" s="6">
        <f t="shared" si="0"/>
        <v>0</v>
      </c>
    </row>
    <row r="23" spans="1:7" x14ac:dyDescent="0.25">
      <c r="A23" s="7"/>
      <c r="B23" s="7"/>
      <c r="C23" s="5"/>
      <c r="D23" s="5"/>
      <c r="E23" s="6"/>
      <c r="F23" s="13"/>
      <c r="G23" s="6"/>
    </row>
    <row r="24" spans="1:7" x14ac:dyDescent="0.25">
      <c r="A24" s="7" t="s">
        <v>28</v>
      </c>
      <c r="B24" s="7"/>
      <c r="C24" s="5"/>
      <c r="D24" s="5"/>
      <c r="E24" s="6">
        <v>5.95</v>
      </c>
      <c r="F24" s="13"/>
      <c r="G24" s="6">
        <f t="shared" si="0"/>
        <v>0</v>
      </c>
    </row>
    <row r="25" spans="1:7" x14ac:dyDescent="0.25">
      <c r="A25" s="7"/>
      <c r="B25" s="7"/>
      <c r="C25" s="5"/>
      <c r="D25" s="5"/>
      <c r="E25" s="6"/>
      <c r="F25" s="13"/>
      <c r="G25" s="6"/>
    </row>
    <row r="26" spans="1:7" x14ac:dyDescent="0.25">
      <c r="A26" s="7" t="s">
        <v>29</v>
      </c>
      <c r="B26" s="7"/>
      <c r="C26" s="5"/>
      <c r="D26" s="5"/>
      <c r="E26" s="6">
        <v>5.95</v>
      </c>
      <c r="F26" s="13"/>
      <c r="G26" s="6">
        <f t="shared" si="0"/>
        <v>0</v>
      </c>
    </row>
    <row r="27" spans="1:7" x14ac:dyDescent="0.25">
      <c r="A27" s="7"/>
      <c r="B27" s="7"/>
      <c r="C27" s="5"/>
      <c r="D27" s="5"/>
      <c r="E27" s="6"/>
      <c r="F27" s="13"/>
      <c r="G27" s="6"/>
    </row>
    <row r="28" spans="1:7" x14ac:dyDescent="0.25">
      <c r="A28" s="7" t="s">
        <v>30</v>
      </c>
      <c r="B28" s="7"/>
      <c r="C28" s="5"/>
      <c r="D28" s="5"/>
      <c r="E28" s="16">
        <v>4.45</v>
      </c>
      <c r="F28" s="13"/>
      <c r="G28" s="6">
        <f t="shared" si="0"/>
        <v>0</v>
      </c>
    </row>
    <row r="29" spans="1:7" x14ac:dyDescent="0.25">
      <c r="A29" s="7"/>
      <c r="B29" s="7"/>
      <c r="C29" s="5"/>
      <c r="D29" s="5"/>
      <c r="E29" s="6"/>
      <c r="F29" s="13"/>
      <c r="G29" s="6"/>
    </row>
    <row r="30" spans="1:7" x14ac:dyDescent="0.25">
      <c r="A30" s="7" t="s">
        <v>31</v>
      </c>
      <c r="B30" s="7"/>
      <c r="C30" s="5"/>
      <c r="D30" s="5"/>
      <c r="E30" s="6">
        <v>5.45</v>
      </c>
      <c r="F30" s="13"/>
      <c r="G30" s="6">
        <f t="shared" si="0"/>
        <v>0</v>
      </c>
    </row>
    <row r="31" spans="1:7" x14ac:dyDescent="0.25">
      <c r="A31" s="7"/>
      <c r="B31" s="7"/>
      <c r="C31" s="5"/>
      <c r="D31" s="5"/>
      <c r="E31" s="6"/>
      <c r="F31" s="13"/>
      <c r="G31" s="6"/>
    </row>
    <row r="32" spans="1:7" x14ac:dyDescent="0.25">
      <c r="A32" s="7" t="s">
        <v>32</v>
      </c>
      <c r="B32" s="7"/>
      <c r="C32" s="5"/>
      <c r="D32" s="5"/>
      <c r="E32" s="6">
        <v>4.95</v>
      </c>
      <c r="F32" s="13"/>
      <c r="G32" s="6">
        <f t="shared" si="0"/>
        <v>0</v>
      </c>
    </row>
    <row r="33" spans="1:7" x14ac:dyDescent="0.25">
      <c r="A33" s="7"/>
      <c r="B33" s="7"/>
      <c r="C33" s="5"/>
      <c r="D33" s="5"/>
      <c r="E33" s="10"/>
      <c r="F33" s="13"/>
      <c r="G33" s="6"/>
    </row>
    <row r="34" spans="1:7" x14ac:dyDescent="0.25">
      <c r="A34" s="7" t="s">
        <v>33</v>
      </c>
      <c r="B34" s="7"/>
      <c r="C34" s="5"/>
      <c r="D34" s="5"/>
      <c r="E34" s="6">
        <v>2.95</v>
      </c>
      <c r="F34" s="13"/>
      <c r="G34" s="6">
        <f t="shared" si="0"/>
        <v>0</v>
      </c>
    </row>
    <row r="35" spans="1:7" x14ac:dyDescent="0.25">
      <c r="A35" s="7"/>
      <c r="B35" s="7"/>
      <c r="C35" s="5"/>
      <c r="D35" s="5"/>
      <c r="E35" s="10"/>
      <c r="F35" s="13"/>
      <c r="G35" s="6"/>
    </row>
    <row r="36" spans="1:7" x14ac:dyDescent="0.25">
      <c r="A36" s="7" t="s">
        <v>34</v>
      </c>
      <c r="B36" s="7"/>
      <c r="C36" s="5"/>
      <c r="D36" s="5"/>
      <c r="E36" s="10"/>
      <c r="F36" s="13"/>
      <c r="G36" s="6"/>
    </row>
    <row r="37" spans="1:7" x14ac:dyDescent="0.25">
      <c r="A37" s="9" t="s">
        <v>35</v>
      </c>
      <c r="B37" s="9"/>
      <c r="C37" s="5"/>
      <c r="D37" s="5"/>
      <c r="E37" s="6">
        <v>11.95</v>
      </c>
      <c r="F37" s="13"/>
      <c r="G37" s="6">
        <f t="shared" si="0"/>
        <v>0</v>
      </c>
    </row>
    <row r="38" spans="1:7" x14ac:dyDescent="0.25">
      <c r="A38" s="9" t="s">
        <v>71</v>
      </c>
      <c r="B38" s="9"/>
      <c r="C38" s="5"/>
      <c r="D38" s="5"/>
      <c r="E38" s="6">
        <v>11.95</v>
      </c>
      <c r="F38" s="13"/>
      <c r="G38" s="6">
        <f t="shared" si="0"/>
        <v>0</v>
      </c>
    </row>
    <row r="39" spans="1:7" x14ac:dyDescent="0.25">
      <c r="A39" s="9" t="s">
        <v>72</v>
      </c>
      <c r="B39" s="9"/>
      <c r="C39" s="5"/>
      <c r="D39" s="5"/>
      <c r="E39" s="6">
        <v>14.95</v>
      </c>
      <c r="F39" s="13"/>
      <c r="G39" s="6">
        <f t="shared" si="0"/>
        <v>0</v>
      </c>
    </row>
    <row r="40" spans="1:7" x14ac:dyDescent="0.25">
      <c r="A40" s="5"/>
      <c r="B40" s="5"/>
      <c r="C40" s="5"/>
      <c r="D40" s="5"/>
      <c r="E40" s="5"/>
      <c r="F40" s="14"/>
      <c r="G40" s="6"/>
    </row>
    <row r="41" spans="1:7" ht="17.25" x14ac:dyDescent="0.25">
      <c r="E41" s="218" t="s">
        <v>36</v>
      </c>
      <c r="F41" s="219"/>
      <c r="G41" s="11">
        <f>SUM(G6:G40)</f>
        <v>0</v>
      </c>
    </row>
    <row r="43" spans="1:7" x14ac:dyDescent="0.25">
      <c r="A43" s="61" t="s">
        <v>77</v>
      </c>
    </row>
  </sheetData>
  <mergeCells count="4">
    <mergeCell ref="E41:F41"/>
    <mergeCell ref="F2:G2"/>
    <mergeCell ref="A4:G4"/>
    <mergeCell ref="B20:D20"/>
  </mergeCells>
  <pageMargins left="0.7" right="0.7" top="0.75" bottom="0.75" header="0.3" footer="0.3"/>
  <pageSetup orientation="portrait" horizontalDpi="4294967293" r:id="rId1"/>
  <headerFooter>
    <oddFooter>&amp;L(1) TAXES EN SUS&amp;R&amp;12SEPTEMBRE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7BCC4-4960-4812-BDA7-5885F5CFB6C6}">
  <dimension ref="A1:G46"/>
  <sheetViews>
    <sheetView showGridLines="0" view="pageLayout" zoomScaleNormal="100" workbookViewId="0">
      <selection activeCell="A29" sqref="A29:G29"/>
    </sheetView>
  </sheetViews>
  <sheetFormatPr baseColWidth="10" defaultRowHeight="15" x14ac:dyDescent="0.25"/>
  <cols>
    <col min="4" max="4" width="13.85546875" customWidth="1"/>
    <col min="7" max="7" width="10" customWidth="1"/>
  </cols>
  <sheetData>
    <row r="1" spans="1:7" ht="18.75" x14ac:dyDescent="0.25">
      <c r="D1" s="1" t="s">
        <v>38</v>
      </c>
    </row>
    <row r="2" spans="1:7" ht="15.75" x14ac:dyDescent="0.25">
      <c r="F2" s="220" t="s">
        <v>39</v>
      </c>
      <c r="G2" s="220"/>
    </row>
    <row r="4" spans="1:7" ht="15.75" x14ac:dyDescent="0.25">
      <c r="A4" s="229" t="s">
        <v>75</v>
      </c>
      <c r="B4" s="230"/>
      <c r="C4" s="230"/>
      <c r="D4" s="230"/>
      <c r="E4" s="230"/>
      <c r="F4" s="230"/>
      <c r="G4" s="231"/>
    </row>
    <row r="5" spans="1:7" ht="15.75" x14ac:dyDescent="0.25">
      <c r="A5" s="46"/>
      <c r="B5" s="47"/>
      <c r="C5" s="47"/>
      <c r="D5" s="47"/>
      <c r="E5" s="49" t="s">
        <v>12</v>
      </c>
      <c r="F5" s="50">
        <v>1</v>
      </c>
      <c r="G5" s="49" t="s">
        <v>12</v>
      </c>
    </row>
    <row r="6" spans="1:7" x14ac:dyDescent="0.25">
      <c r="A6" s="228" t="s">
        <v>40</v>
      </c>
      <c r="B6" s="228"/>
      <c r="C6" s="228"/>
      <c r="D6" s="228"/>
      <c r="E6" s="6">
        <v>5</v>
      </c>
      <c r="F6" s="21"/>
      <c r="G6" s="6">
        <f>F6*E6</f>
        <v>0</v>
      </c>
    </row>
    <row r="7" spans="1:7" x14ac:dyDescent="0.25">
      <c r="A7" s="228" t="s">
        <v>41</v>
      </c>
      <c r="B7" s="228"/>
      <c r="C7" s="228"/>
      <c r="D7" s="228"/>
      <c r="E7" s="6">
        <v>5</v>
      </c>
      <c r="F7" s="21"/>
      <c r="G7" s="6">
        <f t="shared" ref="G7:G21" si="0">F7*E7</f>
        <v>0</v>
      </c>
    </row>
    <row r="8" spans="1:7" x14ac:dyDescent="0.25">
      <c r="A8" s="228" t="s">
        <v>42</v>
      </c>
      <c r="B8" s="228"/>
      <c r="C8" s="228"/>
      <c r="D8" s="228"/>
      <c r="E8" s="16">
        <v>1.25</v>
      </c>
      <c r="F8" s="21"/>
      <c r="G8" s="6">
        <f t="shared" si="0"/>
        <v>0</v>
      </c>
    </row>
    <row r="9" spans="1:7" x14ac:dyDescent="0.25">
      <c r="A9" s="228" t="s">
        <v>43</v>
      </c>
      <c r="B9" s="228"/>
      <c r="C9" s="228"/>
      <c r="D9" s="228"/>
      <c r="E9" s="6">
        <v>1</v>
      </c>
      <c r="F9" s="21"/>
      <c r="G9" s="6">
        <f t="shared" si="0"/>
        <v>0</v>
      </c>
    </row>
    <row r="10" spans="1:7" x14ac:dyDescent="0.25">
      <c r="A10" s="228" t="s">
        <v>44</v>
      </c>
      <c r="B10" s="228"/>
      <c r="C10" s="228"/>
      <c r="D10" s="228"/>
      <c r="E10" s="16">
        <v>3</v>
      </c>
      <c r="F10" s="21"/>
      <c r="G10" s="6">
        <f t="shared" si="0"/>
        <v>0</v>
      </c>
    </row>
    <row r="11" spans="1:7" x14ac:dyDescent="0.25">
      <c r="A11" s="228" t="s">
        <v>45</v>
      </c>
      <c r="B11" s="228"/>
      <c r="C11" s="228"/>
      <c r="D11" s="228"/>
      <c r="E11" s="16">
        <v>1.25</v>
      </c>
      <c r="F11" s="21"/>
      <c r="G11" s="6">
        <f t="shared" si="0"/>
        <v>0</v>
      </c>
    </row>
    <row r="12" spans="1:7" x14ac:dyDescent="0.25">
      <c r="A12" s="228" t="s">
        <v>46</v>
      </c>
      <c r="B12" s="228"/>
      <c r="C12" s="228"/>
      <c r="D12" s="228"/>
      <c r="E12" s="16">
        <v>1.2</v>
      </c>
      <c r="F12" s="21"/>
      <c r="G12" s="6">
        <f t="shared" si="0"/>
        <v>0</v>
      </c>
    </row>
    <row r="13" spans="1:7" x14ac:dyDescent="0.25">
      <c r="A13" s="228" t="s">
        <v>47</v>
      </c>
      <c r="B13" s="228"/>
      <c r="C13" s="228"/>
      <c r="D13" s="228"/>
      <c r="E13" s="6">
        <v>1</v>
      </c>
      <c r="F13" s="21"/>
      <c r="G13" s="6">
        <f t="shared" si="0"/>
        <v>0</v>
      </c>
    </row>
    <row r="14" spans="1:7" x14ac:dyDescent="0.25">
      <c r="A14" s="228" t="s">
        <v>48</v>
      </c>
      <c r="B14" s="228"/>
      <c r="C14" s="228"/>
      <c r="D14" s="228"/>
      <c r="E14" s="6">
        <v>1</v>
      </c>
      <c r="F14" s="21"/>
      <c r="G14" s="6">
        <f t="shared" si="0"/>
        <v>0</v>
      </c>
    </row>
    <row r="15" spans="1:7" x14ac:dyDescent="0.25">
      <c r="A15" s="228" t="s">
        <v>49</v>
      </c>
      <c r="B15" s="228"/>
      <c r="C15" s="228"/>
      <c r="D15" s="228"/>
      <c r="E15" s="6">
        <v>1</v>
      </c>
      <c r="F15" s="21"/>
      <c r="G15" s="6">
        <f t="shared" si="0"/>
        <v>0</v>
      </c>
    </row>
    <row r="16" spans="1:7" x14ac:dyDescent="0.25">
      <c r="A16" s="228" t="s">
        <v>50</v>
      </c>
      <c r="B16" s="228"/>
      <c r="C16" s="228"/>
      <c r="D16" s="228"/>
      <c r="E16" s="16">
        <v>1.25</v>
      </c>
      <c r="F16" s="21"/>
      <c r="G16" s="6">
        <f t="shared" si="0"/>
        <v>0</v>
      </c>
    </row>
    <row r="17" spans="1:7" x14ac:dyDescent="0.25">
      <c r="A17" s="228" t="s">
        <v>51</v>
      </c>
      <c r="B17" s="228"/>
      <c r="C17" s="228"/>
      <c r="D17" s="228"/>
      <c r="E17" s="6">
        <v>1</v>
      </c>
      <c r="F17" s="21"/>
      <c r="G17" s="6">
        <f t="shared" si="0"/>
        <v>0</v>
      </c>
    </row>
    <row r="18" spans="1:7" x14ac:dyDescent="0.25">
      <c r="A18" s="228" t="s">
        <v>52</v>
      </c>
      <c r="B18" s="228"/>
      <c r="C18" s="228"/>
      <c r="D18" s="228"/>
      <c r="E18" s="6">
        <v>1</v>
      </c>
      <c r="F18" s="21"/>
      <c r="G18" s="6">
        <f t="shared" si="0"/>
        <v>0</v>
      </c>
    </row>
    <row r="19" spans="1:7" x14ac:dyDescent="0.25">
      <c r="A19" s="228" t="s">
        <v>53</v>
      </c>
      <c r="B19" s="228"/>
      <c r="C19" s="228"/>
      <c r="D19" s="228"/>
      <c r="E19" s="16">
        <v>1.25</v>
      </c>
      <c r="F19" s="21"/>
      <c r="G19" s="6">
        <f t="shared" si="0"/>
        <v>0</v>
      </c>
    </row>
    <row r="20" spans="1:7" x14ac:dyDescent="0.25">
      <c r="A20" s="228" t="s">
        <v>54</v>
      </c>
      <c r="B20" s="228"/>
      <c r="C20" s="228"/>
      <c r="D20" s="228"/>
      <c r="E20" s="6">
        <v>5</v>
      </c>
      <c r="F20" s="21"/>
      <c r="G20" s="6">
        <f t="shared" si="0"/>
        <v>0</v>
      </c>
    </row>
    <row r="21" spans="1:7" x14ac:dyDescent="0.25">
      <c r="A21" s="53" t="s">
        <v>69</v>
      </c>
      <c r="B21" s="54"/>
      <c r="C21" s="54"/>
      <c r="D21" s="55"/>
      <c r="E21" s="6">
        <v>6.75</v>
      </c>
      <c r="F21" s="21"/>
      <c r="G21" s="6">
        <f t="shared" si="0"/>
        <v>0</v>
      </c>
    </row>
    <row r="22" spans="1:7" ht="17.25" x14ac:dyDescent="0.25">
      <c r="E22" s="239" t="s">
        <v>56</v>
      </c>
      <c r="F22" s="240"/>
      <c r="G22" s="18">
        <f>SUM(G6:G21)</f>
        <v>0</v>
      </c>
    </row>
    <row r="23" spans="1:7" x14ac:dyDescent="0.25">
      <c r="E23" s="51"/>
      <c r="F23" s="52"/>
      <c r="G23" s="51"/>
    </row>
    <row r="24" spans="1:7" x14ac:dyDescent="0.25">
      <c r="A24" s="236" t="s">
        <v>68</v>
      </c>
      <c r="B24" s="237"/>
      <c r="C24" s="237"/>
      <c r="D24" s="237"/>
      <c r="E24" s="237"/>
      <c r="F24" s="237"/>
      <c r="G24" s="238"/>
    </row>
    <row r="25" spans="1:7" x14ac:dyDescent="0.25">
      <c r="A25" s="232" t="s">
        <v>55</v>
      </c>
      <c r="B25" s="233"/>
      <c r="C25" s="233"/>
      <c r="D25" s="234"/>
      <c r="E25" s="17">
        <v>0</v>
      </c>
      <c r="F25" s="21"/>
      <c r="G25" s="6">
        <f>E25*F25</f>
        <v>0</v>
      </c>
    </row>
    <row r="26" spans="1:7" x14ac:dyDescent="0.25">
      <c r="A26" s="235" t="s">
        <v>67</v>
      </c>
      <c r="B26" s="235"/>
      <c r="C26" s="235"/>
      <c r="D26" s="235"/>
      <c r="E26" s="6">
        <v>5</v>
      </c>
      <c r="F26" s="21"/>
      <c r="G26" s="6">
        <f t="shared" ref="G26:G27" si="1">E26*F26</f>
        <v>0</v>
      </c>
    </row>
    <row r="27" spans="1:7" x14ac:dyDescent="0.25">
      <c r="A27" s="228" t="s">
        <v>64</v>
      </c>
      <c r="B27" s="228"/>
      <c r="C27" s="228"/>
      <c r="D27" s="228"/>
      <c r="E27" s="6">
        <v>30</v>
      </c>
      <c r="F27" s="21"/>
      <c r="G27" s="6">
        <f t="shared" si="1"/>
        <v>0</v>
      </c>
    </row>
    <row r="28" spans="1:7" x14ac:dyDescent="0.25">
      <c r="E28" s="51"/>
      <c r="F28" s="52"/>
      <c r="G28" s="51"/>
    </row>
    <row r="29" spans="1:7" x14ac:dyDescent="0.25">
      <c r="A29" s="241" t="s">
        <v>80</v>
      </c>
      <c r="B29" s="237"/>
      <c r="C29" s="237"/>
      <c r="D29" s="237"/>
      <c r="E29" s="237"/>
      <c r="F29" s="237"/>
      <c r="G29" s="238"/>
    </row>
    <row r="31" spans="1:7" ht="15.75" x14ac:dyDescent="0.25">
      <c r="A31" s="229" t="s">
        <v>76</v>
      </c>
      <c r="B31" s="230"/>
      <c r="C31" s="230"/>
      <c r="D31" s="230"/>
      <c r="E31" s="230"/>
      <c r="F31" s="230"/>
      <c r="G31" s="231"/>
    </row>
    <row r="32" spans="1:7" ht="15.75" x14ac:dyDescent="0.25">
      <c r="A32" s="46"/>
      <c r="B32" s="47"/>
      <c r="C32" s="47"/>
      <c r="D32" s="47"/>
      <c r="E32" s="49" t="s">
        <v>12</v>
      </c>
      <c r="F32" s="50">
        <v>1</v>
      </c>
      <c r="G32" s="49" t="s">
        <v>12</v>
      </c>
    </row>
    <row r="33" spans="1:7" x14ac:dyDescent="0.25">
      <c r="A33" s="228" t="s">
        <v>57</v>
      </c>
      <c r="B33" s="228"/>
      <c r="C33" s="228"/>
      <c r="D33" s="228"/>
      <c r="E33" s="16">
        <v>4</v>
      </c>
      <c r="F33" s="21"/>
      <c r="G33" s="6">
        <f>F33*E33</f>
        <v>0</v>
      </c>
    </row>
    <row r="34" spans="1:7" x14ac:dyDescent="0.25">
      <c r="A34" s="228" t="s">
        <v>58</v>
      </c>
      <c r="B34" s="228"/>
      <c r="C34" s="228"/>
      <c r="D34" s="228"/>
      <c r="E34" s="16">
        <v>2.25</v>
      </c>
      <c r="F34" s="21"/>
      <c r="G34" s="6">
        <f t="shared" ref="G34:G39" si="2">F34*E34</f>
        <v>0</v>
      </c>
    </row>
    <row r="35" spans="1:7" x14ac:dyDescent="0.25">
      <c r="A35" s="228" t="s">
        <v>45</v>
      </c>
      <c r="B35" s="228"/>
      <c r="C35" s="228"/>
      <c r="D35" s="228"/>
      <c r="E35" s="16">
        <v>2</v>
      </c>
      <c r="F35" s="21"/>
      <c r="G35" s="6">
        <f t="shared" si="2"/>
        <v>0</v>
      </c>
    </row>
    <row r="36" spans="1:7" x14ac:dyDescent="0.25">
      <c r="A36" s="228" t="s">
        <v>59</v>
      </c>
      <c r="B36" s="228"/>
      <c r="C36" s="228"/>
      <c r="D36" s="228"/>
      <c r="E36" s="16">
        <v>2</v>
      </c>
      <c r="F36" s="21"/>
      <c r="G36" s="6">
        <f t="shared" si="2"/>
        <v>0</v>
      </c>
    </row>
    <row r="37" spans="1:7" x14ac:dyDescent="0.25">
      <c r="A37" s="228" t="s">
        <v>49</v>
      </c>
      <c r="B37" s="228"/>
      <c r="C37" s="228"/>
      <c r="D37" s="228"/>
      <c r="E37" s="16">
        <v>2</v>
      </c>
      <c r="F37" s="21"/>
      <c r="G37" s="6">
        <f t="shared" si="2"/>
        <v>0</v>
      </c>
    </row>
    <row r="38" spans="1:7" x14ac:dyDescent="0.25">
      <c r="A38" s="228" t="s">
        <v>60</v>
      </c>
      <c r="B38" s="228"/>
      <c r="C38" s="228"/>
      <c r="D38" s="228"/>
      <c r="E38" s="16">
        <v>2</v>
      </c>
      <c r="F38" s="21"/>
      <c r="G38" s="6">
        <f t="shared" si="2"/>
        <v>0</v>
      </c>
    </row>
    <row r="39" spans="1:7" x14ac:dyDescent="0.25">
      <c r="A39" s="228" t="s">
        <v>61</v>
      </c>
      <c r="B39" s="228"/>
      <c r="C39" s="228"/>
      <c r="D39" s="228"/>
      <c r="E39" s="16">
        <v>2.25</v>
      </c>
      <c r="F39" s="21"/>
      <c r="G39" s="6">
        <f t="shared" si="2"/>
        <v>0</v>
      </c>
    </row>
    <row r="40" spans="1:7" ht="17.25" x14ac:dyDescent="0.25">
      <c r="E40" s="239" t="s">
        <v>56</v>
      </c>
      <c r="F40" s="240"/>
      <c r="G40" s="18">
        <f>SUM(G33:G39)+G22</f>
        <v>0</v>
      </c>
    </row>
    <row r="41" spans="1:7" x14ac:dyDescent="0.25">
      <c r="A41" s="243"/>
      <c r="B41" s="243"/>
      <c r="C41" s="243"/>
      <c r="D41" s="243"/>
    </row>
    <row r="42" spans="1:7" ht="15.75" x14ac:dyDescent="0.25">
      <c r="A42" s="244" t="s">
        <v>62</v>
      </c>
      <c r="B42" s="244"/>
      <c r="C42" s="244"/>
      <c r="D42" s="245" t="s">
        <v>63</v>
      </c>
      <c r="E42" s="245"/>
      <c r="F42" s="245"/>
      <c r="G42" s="245"/>
    </row>
    <row r="43" spans="1:7" ht="15.75" x14ac:dyDescent="0.25">
      <c r="A43" s="15"/>
      <c r="B43" s="15"/>
      <c r="C43" s="15"/>
      <c r="D43" s="19"/>
      <c r="E43" s="19"/>
      <c r="F43" s="19"/>
      <c r="G43" s="19"/>
    </row>
    <row r="44" spans="1:7" x14ac:dyDescent="0.25">
      <c r="A44" s="242" t="s">
        <v>78</v>
      </c>
      <c r="B44" s="242"/>
      <c r="C44" s="242"/>
      <c r="D44" s="242"/>
      <c r="E44" s="242"/>
      <c r="F44" s="242"/>
      <c r="G44" s="242"/>
    </row>
    <row r="46" spans="1:7" x14ac:dyDescent="0.25">
      <c r="A46" s="20" t="s">
        <v>37</v>
      </c>
    </row>
  </sheetData>
  <mergeCells count="36">
    <mergeCell ref="A29:G29"/>
    <mergeCell ref="A44:G44"/>
    <mergeCell ref="A41:D41"/>
    <mergeCell ref="A35:D35"/>
    <mergeCell ref="A36:D36"/>
    <mergeCell ref="A37:D37"/>
    <mergeCell ref="A38:D38"/>
    <mergeCell ref="A39:D39"/>
    <mergeCell ref="E40:F40"/>
    <mergeCell ref="A31:G31"/>
    <mergeCell ref="A33:D33"/>
    <mergeCell ref="A34:D34"/>
    <mergeCell ref="A42:C42"/>
    <mergeCell ref="D42:G42"/>
    <mergeCell ref="A19:D19"/>
    <mergeCell ref="A20:D20"/>
    <mergeCell ref="A25:D25"/>
    <mergeCell ref="A26:D26"/>
    <mergeCell ref="A27:D27"/>
    <mergeCell ref="A24:G24"/>
    <mergeCell ref="E22:F22"/>
    <mergeCell ref="A16:D16"/>
    <mergeCell ref="A17:D17"/>
    <mergeCell ref="A18:D18"/>
    <mergeCell ref="F2:G2"/>
    <mergeCell ref="A15:D15"/>
    <mergeCell ref="A4:G4"/>
    <mergeCell ref="A6:D6"/>
    <mergeCell ref="A7:D7"/>
    <mergeCell ref="A8:D8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  <pageSetup orientation="portrait" horizontalDpi="4294967293" r:id="rId1"/>
  <headerFooter>
    <oddFooter>&amp;R&amp;12SEPTEMBRE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BON COMMANDE</vt:lpstr>
      <vt:lpstr>Annexe A - TV</vt:lpstr>
      <vt:lpstr>Annexe B - Téléphone</vt:lpstr>
      <vt:lpstr>'Annexe A - TV'!Zone_d_impression</vt:lpstr>
      <vt:lpstr>'Annexe B - Téléphone'!Zone_d_impression</vt:lpstr>
      <vt:lpstr>'BON COMMANDE'!Zone_d_impression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Esther Ste-Marie</cp:lastModifiedBy>
  <cp:lastPrinted>2025-10-29T14:10:15Z</cp:lastPrinted>
  <dcterms:created xsi:type="dcterms:W3CDTF">2019-03-31T10:32:35Z</dcterms:created>
  <dcterms:modified xsi:type="dcterms:W3CDTF">2026-06-09T14:53:32Z</dcterms:modified>
</cp:coreProperties>
</file>